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muller2\Desktop\rénovation CAP APH\document transmis\"/>
    </mc:Choice>
  </mc:AlternateContent>
  <xr:revisionPtr revIDLastSave="0" documentId="13_ncr:1_{2D0531D0-77F0-4921-9592-A98C4419DA41}" xr6:coauthVersionLast="47" xr6:coauthVersionMax="47" xr10:uidLastSave="{00000000-0000-0000-0000-000000000000}"/>
  <bookViews>
    <workbookView xWindow="-120" yWindow="-120" windowWidth="20730" windowHeight="11040" tabRatio="500" activeTab="4" xr2:uid="{00000000-000D-0000-FFFF-FFFF00000000}"/>
  </bookViews>
  <sheets>
    <sheet name="Synthèse" sheetId="1" r:id="rId1"/>
    <sheet name="EP1 Partie A" sheetId="2" r:id="rId2"/>
    <sheet name="EP1 Partie B" sheetId="3" r:id="rId3"/>
    <sheet name="EP2 Partie A" sheetId="4" r:id="rId4"/>
    <sheet name="EP2 Partie B" sheetId="5" r:id="rId5"/>
    <sheet name="Parametres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20" i="5" l="1"/>
  <c r="R20" i="5" s="1"/>
  <c r="L13" i="5"/>
  <c r="R27" i="5" s="1"/>
  <c r="R28" i="5" s="1"/>
  <c r="R30" i="4"/>
  <c r="R31" i="4" s="1"/>
  <c r="R23" i="4"/>
  <c r="L23" i="4"/>
  <c r="I23" i="1" s="1"/>
  <c r="K23" i="1" s="1"/>
  <c r="L23" i="1" s="1"/>
  <c r="R16" i="4"/>
  <c r="L16" i="4"/>
  <c r="I22" i="1" s="1"/>
  <c r="K22" i="1" s="1"/>
  <c r="L22" i="1" s="1"/>
  <c r="J10" i="4"/>
  <c r="R10" i="4" s="1"/>
  <c r="K21" i="3"/>
  <c r="Q21" i="3" s="1"/>
  <c r="K15" i="3"/>
  <c r="Q15" i="3" s="1"/>
  <c r="Q9" i="3"/>
  <c r="K9" i="3"/>
  <c r="J14" i="1" s="1"/>
  <c r="K14" i="1" s="1"/>
  <c r="L14" i="1" s="1"/>
  <c r="Q28" i="2"/>
  <c r="Q27" i="2"/>
  <c r="K21" i="2"/>
  <c r="Q21" i="2" s="1"/>
  <c r="K15" i="2"/>
  <c r="Q15" i="2" s="1"/>
  <c r="K9" i="2"/>
  <c r="Q9" i="2" s="1"/>
  <c r="M25" i="1"/>
  <c r="H25" i="1"/>
  <c r="M24" i="1"/>
  <c r="J24" i="1"/>
  <c r="K24" i="1" s="1"/>
  <c r="L24" i="1" s="1"/>
  <c r="H24" i="1"/>
  <c r="M23" i="1"/>
  <c r="H23" i="1"/>
  <c r="M22" i="1"/>
  <c r="H22" i="1"/>
  <c r="M21" i="1"/>
  <c r="I21" i="1"/>
  <c r="K21" i="1" s="1"/>
  <c r="L21" i="1" s="1"/>
  <c r="H21" i="1"/>
  <c r="H26" i="1" s="1"/>
  <c r="M16" i="1"/>
  <c r="J16" i="1"/>
  <c r="K16" i="1" s="1"/>
  <c r="L16" i="1" s="1"/>
  <c r="H16" i="1"/>
  <c r="M15" i="1"/>
  <c r="H15" i="1"/>
  <c r="M14" i="1"/>
  <c r="H14" i="1"/>
  <c r="M13" i="1"/>
  <c r="I13" i="1"/>
  <c r="K13" i="1" s="1"/>
  <c r="L13" i="1" s="1"/>
  <c r="H13" i="1"/>
  <c r="M12" i="1"/>
  <c r="I12" i="1"/>
  <c r="K12" i="1" s="1"/>
  <c r="L12" i="1" s="1"/>
  <c r="H12" i="1"/>
  <c r="M11" i="1"/>
  <c r="I11" i="1"/>
  <c r="K11" i="1" s="1"/>
  <c r="L11" i="1" s="1"/>
  <c r="H11" i="1"/>
  <c r="H17" i="1" s="1"/>
  <c r="R13" i="5" l="1"/>
  <c r="Q27" i="3"/>
  <c r="Q28" i="3" s="1"/>
  <c r="J25" i="1"/>
  <c r="K25" i="1" s="1"/>
  <c r="L25" i="1" s="1"/>
  <c r="L26" i="1" s="1"/>
  <c r="J15" i="1"/>
  <c r="K15" i="1" s="1"/>
  <c r="L15" i="1" s="1"/>
  <c r="L17" i="1" s="1"/>
  <c r="K26" i="1" l="1"/>
  <c r="B26" i="1" s="1"/>
  <c r="C17" i="1"/>
  <c r="C26" i="1"/>
  <c r="K17" i="1"/>
  <c r="B17" i="1" s="1"/>
</calcChain>
</file>

<file path=xl/sharedStrings.xml><?xml version="1.0" encoding="utf-8"?>
<sst xmlns="http://schemas.openxmlformats.org/spreadsheetml/2006/main" count="140" uniqueCount="77">
  <si>
    <t xml:space="preserve">Académie de :  </t>
  </si>
  <si>
    <t xml:space="preserve">Année scolaire : </t>
  </si>
  <si>
    <t xml:space="preserve">NOM et prénom du candidat : </t>
  </si>
  <si>
    <t xml:space="preserve">Etablissement scolaire : </t>
  </si>
  <si>
    <t>Sous-épreuve EP1 -  BLOC 1 - Techniques de nettoyage et de remise en état</t>
  </si>
  <si>
    <t xml:space="preserve">La sous-épreuve concerne les compétences du bloc 1 évaluées par sondage des savoirs faire et des savoirs associés de ce bloc </t>
  </si>
  <si>
    <t>Barême</t>
  </si>
  <si>
    <t>Note</t>
  </si>
  <si>
    <t>%</t>
  </si>
  <si>
    <t>C1.1 Organiser son intervention professionnelle</t>
  </si>
  <si>
    <t>C1.2 Réaliser des opérations d'entretien courant manuelles</t>
  </si>
  <si>
    <t>C1.3 Réaliser des opérations d'entretien courant mécanisées</t>
  </si>
  <si>
    <t>C1.4 Superviser des opérations de nettoyage robotisées</t>
  </si>
  <si>
    <t>C1.5 Réaliser des opérations de remise en état manuelles et mécanisées</t>
  </si>
  <si>
    <t>C1.6 Mettre en œuvre des opérations de maintenance de premier niveau</t>
  </si>
  <si>
    <t>%age d'acquisition du bloc 1 :</t>
  </si>
  <si>
    <t>Sous-épreuve EP2  - BLOC 2 - Contribution à la qualité des prestations de nettoyage et à la maîtrise des risques biologiques, professionnel et environnementaux</t>
  </si>
  <si>
    <t xml:space="preserve">La sous-épreuve concerne les compétences du bloc 2 évaluées par sondage des savoirs faire et des savoirs associés de ce bloc </t>
  </si>
  <si>
    <t>C2.1 Réaliser des techniques de bionettoyage</t>
  </si>
  <si>
    <t>C2.2 Intégrer les spécificités du secteur à risques dans son activité de travail</t>
  </si>
  <si>
    <t>C2.3 Appliquer des mesures de prévention dans le cadre de la santé et sécurité au travail</t>
  </si>
  <si>
    <t>C2.4 Appliquer la démarche qualité et environnementale dans le cadre de son activité</t>
  </si>
  <si>
    <t xml:space="preserve">C2.5 Adapter l'attitude et la communication professionnelle en fonction du contexte et de l'interlocuteur </t>
  </si>
  <si>
    <t>%age d'acquisition du bloc 2 :</t>
  </si>
  <si>
    <t xml:space="preserve">EP1A - Techniques d'entretien courant </t>
  </si>
  <si>
    <t xml:space="preserve">L'épreuve EP1 comprend 2 parties pouvant être dissociées dans le temps UP1 A et UP1 B 
Bilan de la PFMP </t>
  </si>
  <si>
    <t>MODALITÉ</t>
  </si>
  <si>
    <t>Formation</t>
  </si>
  <si>
    <t>NOM et Prénom du candidat</t>
  </si>
  <si>
    <t>Date</t>
  </si>
  <si>
    <t xml:space="preserve">Lieu </t>
  </si>
  <si>
    <t xml:space="preserve">Lieu et date de l'évaluation </t>
  </si>
  <si>
    <t>Nom de l'Entreprise</t>
  </si>
  <si>
    <t>En établissement scolaire</t>
  </si>
  <si>
    <t xml:space="preserve">COMPÉTENCE </t>
  </si>
  <si>
    <t xml:space="preserve">Niveau de performance  </t>
  </si>
  <si>
    <t>Total 1</t>
  </si>
  <si>
    <t>Compétence non acquise / non maîtrisée</t>
  </si>
  <si>
    <t>Livret de suivi</t>
  </si>
  <si>
    <t>Total 2</t>
  </si>
  <si>
    <t>C1.3 Réaliser des opérations d'entretien mécanisées</t>
  </si>
  <si>
    <t>Livret de suivi et entretien</t>
  </si>
  <si>
    <t>Total 3</t>
  </si>
  <si>
    <t xml:space="preserve">Total 1 + Total 2 + Total 3 = TOTAL sur 40 </t>
  </si>
  <si>
    <t>TOTAL sur 80</t>
  </si>
  <si>
    <t>Observations</t>
  </si>
  <si>
    <t>NOM du professionnel</t>
  </si>
  <si>
    <t>NOM de l'enseignant</t>
  </si>
  <si>
    <t>Signature</t>
  </si>
  <si>
    <t xml:space="preserve">EP1B Techniques de remise en état 
Evaluation pratique et orale </t>
  </si>
  <si>
    <t xml:space="preserve">L'épreuve EP1 comprend 2 parties pouvant être dissociées dans le temps UP1 A et UP1 B  </t>
  </si>
  <si>
    <t>Durée : 4 heures</t>
  </si>
  <si>
    <t xml:space="preserve">       j</t>
  </si>
  <si>
    <t xml:space="preserve">EP2  Qualité des prestations et maîtrise des risques </t>
  </si>
  <si>
    <t xml:space="preserve">Partie A : Bionettoyage et prévention en secteurs à risques </t>
  </si>
  <si>
    <t xml:space="preserve">Epreuve pratique et orale en établissement </t>
  </si>
  <si>
    <t>Nom et prénom du candidat</t>
  </si>
  <si>
    <t xml:space="preserve">Situation d'évaluation </t>
  </si>
  <si>
    <t>Niveau de performance</t>
  </si>
  <si>
    <t>Total</t>
  </si>
  <si>
    <t xml:space="preserve">C2.3 Appliquer des mesures de prévention dans le cadre de la santé et sécurité au travail </t>
  </si>
  <si>
    <t>TOTAL sur 40</t>
  </si>
  <si>
    <t xml:space="preserve">TOTAL sur 80 </t>
  </si>
  <si>
    <t xml:space="preserve">OBSERVATIONS </t>
  </si>
  <si>
    <t xml:space="preserve">EP2 - Qualité des prestations et maîtrise des risques </t>
  </si>
  <si>
    <t xml:space="preserve">EP2B Qualité des prestations </t>
  </si>
  <si>
    <t xml:space="preserve">EVALUATION ORALE </t>
  </si>
  <si>
    <t xml:space="preserve">Formation </t>
  </si>
  <si>
    <t>TOTAL sur 20</t>
  </si>
  <si>
    <t xml:space="preserve">TOTAL sur 60 </t>
  </si>
  <si>
    <t>Coche</t>
  </si>
  <si>
    <t>Modalité</t>
  </si>
  <si>
    <t>X</t>
  </si>
  <si>
    <t>CCF</t>
  </si>
  <si>
    <t>Ponctuel</t>
  </si>
  <si>
    <t xml:space="preserve">Fiches descriptives </t>
  </si>
  <si>
    <t>CAP 
PROPRETE ET PREVENTION DES BIOCONTAMINATIONS
Epreuves professionnelles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</si>
</sst>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 %"/>
    <numFmt numFmtId="165" formatCode="0.0%"/>
    <numFmt numFmtId="166" formatCode="_-* #,##0.00_-;\-* #,##0.00_-;_-* \-??_-;_-@_-"/>
    <numFmt numFmtId="167" formatCode="_-* #,##0.0\ _€_-;\-* #,##0.0\ _€_-;_-* \-??\ _€_-;_-@_-"/>
    <numFmt numFmtId="168" formatCode="[$-40C]dd\-mmm\-yy;@"/>
  </numFmts>
  <fonts count="22" x14ac:knownFonts="1">
    <font>
      <sz val="11"/>
      <color theme="1"/>
      <name val="Calibri"/>
      <family val="2"/>
      <charset val="1"/>
    </font>
    <font>
      <b/>
      <sz val="12"/>
      <color theme="1"/>
      <name val="Arial"/>
      <family val="2"/>
      <charset val="1"/>
    </font>
    <font>
      <sz val="12"/>
      <color theme="1"/>
      <name val="Arial"/>
      <family val="2"/>
      <charset val="1"/>
    </font>
    <font>
      <sz val="16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b/>
      <sz val="11"/>
      <color theme="0" tint="-4.9989318521683403E-2"/>
      <name val="Arial"/>
      <family val="2"/>
      <charset val="1"/>
    </font>
    <font>
      <sz val="10"/>
      <color theme="1"/>
      <name val="Arial"/>
      <family val="2"/>
      <charset val="1"/>
    </font>
    <font>
      <b/>
      <sz val="18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6"/>
      <color theme="6" tint="0.79989013336588644"/>
      <name val="Calibri"/>
      <family val="2"/>
      <charset val="1"/>
    </font>
    <font>
      <b/>
      <sz val="16"/>
      <color theme="0" tint="-4.9989318521683403E-2"/>
      <name val="Arial"/>
      <family val="2"/>
      <charset val="1"/>
    </font>
    <font>
      <b/>
      <sz val="16"/>
      <color theme="1"/>
      <name val="Arial"/>
      <family val="2"/>
      <charset val="1"/>
    </font>
    <font>
      <sz val="16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7" tint="0.79989013336588644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4" tint="0.59987182226020086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theme="9" tint="0.39988402966399123"/>
        <bgColor rgb="FFC5E0B4"/>
      </patternFill>
    </fill>
    <fill>
      <patternFill patternType="solid">
        <fgColor theme="4" tint="0.79989013336588644"/>
        <bgColor rgb="FFD6DCE5"/>
      </patternFill>
    </fill>
    <fill>
      <patternFill patternType="solid">
        <fgColor theme="3" tint="0.79989013336588644"/>
        <bgColor rgb="FFD9D9D9"/>
      </patternFill>
    </fill>
    <fill>
      <patternFill patternType="solid">
        <fgColor theme="0" tint="-4.9989318521683403E-2"/>
        <bgColor rgb="FFEDEDED"/>
      </patternFill>
    </fill>
    <fill>
      <patternFill patternType="solid">
        <fgColor theme="9" tint="0.59987182226020086"/>
        <bgColor rgb="FFD9D9D9"/>
      </patternFill>
    </fill>
  </fills>
  <borders count="3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6" fontId="21" fillId="0" borderId="0" applyBorder="0" applyProtection="0"/>
    <xf numFmtId="164" fontId="21" fillId="0" borderId="0" applyBorder="0" applyProtection="0"/>
  </cellStyleXfs>
  <cellXfs count="143">
    <xf numFmtId="0" fontId="0" fillId="0" borderId="0" xfId="0"/>
    <xf numFmtId="0" fontId="2" fillId="2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164" fontId="0" fillId="0" borderId="0" xfId="2" applyFont="1" applyBorder="1" applyAlignment="1" applyProtection="1"/>
    <xf numFmtId="0" fontId="2" fillId="5" borderId="13" xfId="0" applyFont="1" applyFill="1" applyBorder="1" applyAlignment="1">
      <alignment vertical="center"/>
    </xf>
    <xf numFmtId="165" fontId="3" fillId="5" borderId="13" xfId="0" applyNumberFormat="1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165" fontId="0" fillId="0" borderId="15" xfId="2" applyNumberFormat="1" applyFont="1" applyBorder="1" applyAlignment="1" applyProtection="1"/>
    <xf numFmtId="164" fontId="0" fillId="0" borderId="15" xfId="2" applyFont="1" applyBorder="1" applyAlignment="1" applyProtection="1"/>
    <xf numFmtId="0" fontId="0" fillId="0" borderId="0" xfId="0" applyBorder="1"/>
    <xf numFmtId="0" fontId="0" fillId="0" borderId="0" xfId="0" applyBorder="1" applyAlignment="1"/>
    <xf numFmtId="0" fontId="2" fillId="0" borderId="16" xfId="0" applyFont="1" applyBorder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0" fillId="0" borderId="0" xfId="0" applyAlignment="1"/>
    <xf numFmtId="0" fontId="8" fillId="9" borderId="26" xfId="0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4" fillId="9" borderId="9" xfId="0" applyFont="1" applyFill="1" applyBorder="1" applyAlignment="1">
      <alignment vertical="center"/>
    </xf>
    <xf numFmtId="0" fontId="4" fillId="9" borderId="9" xfId="0" applyFont="1" applyFill="1" applyBorder="1" applyAlignment="1">
      <alignment horizontal="right" vertical="center" wrapText="1"/>
    </xf>
    <xf numFmtId="0" fontId="8" fillId="9" borderId="27" xfId="0" applyFont="1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vertical="center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11" fillId="0" borderId="28" xfId="0" applyFont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9" borderId="0" xfId="0" applyFont="1" applyFill="1" applyAlignment="1">
      <alignment vertical="center"/>
    </xf>
    <xf numFmtId="0" fontId="10" fillId="9" borderId="30" xfId="0" applyFont="1" applyFill="1" applyBorder="1" applyAlignment="1">
      <alignment vertical="center"/>
    </xf>
    <xf numFmtId="0" fontId="4" fillId="9" borderId="30" xfId="0" applyFont="1" applyFill="1" applyBorder="1" applyAlignment="1">
      <alignment horizontal="right" vertical="center" wrapText="1"/>
    </xf>
    <xf numFmtId="0" fontId="5" fillId="9" borderId="32" xfId="0" applyFont="1" applyFill="1" applyBorder="1" applyAlignment="1">
      <alignment horizontal="center" vertical="center"/>
    </xf>
    <xf numFmtId="0" fontId="8" fillId="9" borderId="33" xfId="0" applyFont="1" applyFill="1" applyBorder="1" applyAlignment="1">
      <alignment vertical="center"/>
    </xf>
    <xf numFmtId="0" fontId="8" fillId="9" borderId="18" xfId="0" applyFont="1" applyFill="1" applyBorder="1" applyAlignment="1">
      <alignment vertical="center"/>
    </xf>
    <xf numFmtId="0" fontId="8" fillId="9" borderId="30" xfId="0" applyFont="1" applyFill="1" applyBorder="1" applyAlignment="1">
      <alignment vertical="center"/>
    </xf>
    <xf numFmtId="0" fontId="10" fillId="9" borderId="26" xfId="0" applyFont="1" applyFill="1" applyBorder="1" applyAlignment="1">
      <alignment vertical="center"/>
    </xf>
    <xf numFmtId="0" fontId="8" fillId="9" borderId="0" xfId="0" applyFont="1" applyFill="1" applyAlignment="1">
      <alignment horizontal="center" vertical="center"/>
    </xf>
    <xf numFmtId="0" fontId="4" fillId="9" borderId="26" xfId="0" applyFont="1" applyFill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/>
    </xf>
    <xf numFmtId="0" fontId="8" fillId="8" borderId="26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13" fillId="9" borderId="26" xfId="0" applyFont="1" applyFill="1" applyBorder="1" applyAlignment="1">
      <alignment vertical="top"/>
    </xf>
    <xf numFmtId="0" fontId="14" fillId="0" borderId="19" xfId="0" applyFont="1" applyBorder="1" applyAlignment="1">
      <alignment horizontal="center" vertical="center"/>
    </xf>
    <xf numFmtId="0" fontId="14" fillId="9" borderId="26" xfId="0" applyFont="1" applyFill="1" applyBorder="1" applyAlignment="1">
      <alignment vertical="center"/>
    </xf>
    <xf numFmtId="0" fontId="15" fillId="9" borderId="26" xfId="0" applyFont="1" applyFill="1" applyBorder="1" applyAlignment="1">
      <alignment vertical="center"/>
    </xf>
    <xf numFmtId="0" fontId="16" fillId="9" borderId="26" xfId="0" applyFont="1" applyFill="1" applyBorder="1" applyAlignment="1">
      <alignment vertical="center"/>
    </xf>
    <xf numFmtId="0" fontId="17" fillId="9" borderId="27" xfId="0" applyFont="1" applyFill="1" applyBorder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14" fillId="9" borderId="0" xfId="0" applyFont="1" applyFill="1" applyAlignment="1">
      <alignment vertical="center"/>
    </xf>
    <xf numFmtId="0" fontId="18" fillId="10" borderId="2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/>
    </xf>
    <xf numFmtId="0" fontId="16" fillId="9" borderId="0" xfId="0" applyFont="1" applyFill="1" applyAlignment="1">
      <alignment vertical="center"/>
    </xf>
    <xf numFmtId="0" fontId="14" fillId="9" borderId="30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10" borderId="1" xfId="0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2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167" fontId="2" fillId="0" borderId="14" xfId="1" applyNumberFormat="1" applyFont="1" applyBorder="1" applyAlignment="1" applyProtection="1">
      <alignment horizontal="center" vertical="center"/>
    </xf>
    <xf numFmtId="0" fontId="2" fillId="6" borderId="11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/>
    <xf numFmtId="0" fontId="2" fillId="3" borderId="8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top"/>
    </xf>
    <xf numFmtId="0" fontId="8" fillId="3" borderId="23" xfId="0" applyFont="1" applyFill="1" applyBorder="1" applyAlignment="1" applyProtection="1">
      <alignment horizontal="center" vertical="top"/>
      <protection locked="0"/>
    </xf>
    <xf numFmtId="0" fontId="7" fillId="9" borderId="10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top"/>
    </xf>
    <xf numFmtId="0" fontId="8" fillId="9" borderId="23" xfId="0" applyFont="1" applyFill="1" applyBorder="1" applyAlignment="1" applyProtection="1">
      <alignment horizontal="center" vertical="top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8" borderId="26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8" fillId="9" borderId="26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7" fillId="8" borderId="19" xfId="0" applyFont="1" applyFill="1" applyBorder="1" applyAlignment="1">
      <alignment horizontal="left" vertical="center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8" fillId="8" borderId="21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left" vertical="center"/>
    </xf>
    <xf numFmtId="168" fontId="5" fillId="0" borderId="23" xfId="0" applyNumberFormat="1" applyFont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center" vertical="center"/>
      <protection locked="0"/>
    </xf>
    <xf numFmtId="0" fontId="5" fillId="8" borderId="24" xfId="0" applyFont="1" applyFill="1" applyBorder="1" applyAlignment="1">
      <alignment horizontal="left" vertical="center"/>
    </xf>
    <xf numFmtId="168" fontId="5" fillId="0" borderId="25" xfId="0" applyNumberFormat="1" applyFont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168" fontId="5" fillId="0" borderId="25" xfId="0" applyNumberFormat="1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top"/>
    </xf>
    <xf numFmtId="0" fontId="14" fillId="3" borderId="10" xfId="0" applyFont="1" applyFill="1" applyBorder="1" applyAlignment="1" applyProtection="1">
      <alignment horizontal="center" vertical="top"/>
      <protection locked="0"/>
    </xf>
    <xf numFmtId="0" fontId="14" fillId="3" borderId="23" xfId="0" applyFont="1" applyFill="1" applyBorder="1" applyAlignment="1" applyProtection="1">
      <alignment horizontal="center" vertical="top"/>
      <protection locked="0"/>
    </xf>
    <xf numFmtId="0" fontId="12" fillId="0" borderId="1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2" fillId="10" borderId="1" xfId="0" applyFont="1" applyFill="1" applyBorder="1" applyAlignment="1">
      <alignment horizontal="left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 wrapText="1"/>
    </xf>
    <xf numFmtId="0" fontId="12" fillId="10" borderId="10" xfId="0" applyFont="1" applyFill="1" applyBorder="1" applyAlignment="1">
      <alignment horizontal="center" wrapText="1"/>
    </xf>
    <xf numFmtId="0" fontId="12" fillId="10" borderId="23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 vertical="top"/>
    </xf>
    <xf numFmtId="0" fontId="12" fillId="0" borderId="23" xfId="0" applyFont="1" applyBorder="1" applyAlignment="1" applyProtection="1">
      <alignment horizontal="center" vertical="top"/>
      <protection locked="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FFF2CC"/>
      <rgbColor rgb="FFDAE3F3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DEDED"/>
      <rgbColor rgb="FFC5E0B4"/>
      <rgbColor rgb="FFD6DCE5"/>
      <rgbColor rgb="FFFF99CC"/>
      <rgbColor rgb="FFCC99FF"/>
      <rgbColor rgb="FFD9D9D9"/>
      <rgbColor rgb="FF4472C4"/>
      <rgbColor rgb="FF33CCCC"/>
      <rgbColor rgb="FFA9D18E"/>
      <rgbColor rgb="FFFFCC00"/>
      <rgbColor rgb="FFFF9900"/>
      <rgbColor rgb="FFFF6600"/>
      <rgbColor rgb="FF59595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1" strike="noStrike" spc="-1">
                <a:solidFill>
                  <a:srgbClr val="D9D9D9"/>
                </a:solidFill>
                <a:latin typeface="Calibri"/>
              </a:defRPr>
            </a:pPr>
            <a:r>
              <a:rPr lang="fr-FR" sz="1400" b="1" strike="noStrike" spc="-1">
                <a:solidFill>
                  <a:srgbClr val="D9D9D9"/>
                </a:solidFill>
                <a:latin typeface="Calibri"/>
              </a:rPr>
              <a:t>Profil compétences BLOC 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Synthèse!$M$10</c:f>
              <c:strCache>
                <c:ptCount val="1"/>
              </c:strCache>
            </c:strRef>
          </c:tx>
          <c:spPr>
            <a:ln w="34920" cap="rnd">
              <a:solidFill>
                <a:srgbClr val="4472C4"/>
              </a:solidFill>
              <a:round/>
            </a:ln>
          </c:spPr>
          <c:marker>
            <c:symbol val="circle"/>
            <c:size val="6"/>
            <c:spPr>
              <a:solidFill>
                <a:srgbClr val="4472C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Synthèse!$M$11:$M$16</c:f>
              <c:strCache>
                <c:ptCount val="6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C1.4</c:v>
                </c:pt>
                <c:pt idx="4">
                  <c:v>C1.5</c:v>
                </c:pt>
                <c:pt idx="5">
                  <c:v>C1.6</c:v>
                </c:pt>
              </c:strCache>
            </c:strRef>
          </c:cat>
          <c:val>
            <c:numRef>
              <c:f>Synthèse!$M$11:$M$16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5-43EE-B522-C3F79A974E54}"/>
            </c:ext>
          </c:extLst>
        </c:ser>
        <c:ser>
          <c:idx val="1"/>
          <c:order val="1"/>
          <c:tx>
            <c:strRef>
              <c:f>Synthèse!$L$10</c:f>
              <c:strCache>
                <c:ptCount val="1"/>
                <c:pt idx="0">
                  <c:v>%</c:v>
                </c:pt>
              </c:strCache>
            </c:strRef>
          </c:tx>
          <c:spPr>
            <a:ln w="34920" cap="rnd">
              <a:solidFill>
                <a:srgbClr val="A5A5A5"/>
              </a:solidFill>
              <a:round/>
            </a:ln>
          </c:spPr>
          <c:marker>
            <c:symbol val="circle"/>
            <c:size val="6"/>
            <c:spPr>
              <a:solidFill>
                <a:srgbClr val="A5A5A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Synthèse!$M$11:$M$16</c:f>
              <c:strCache>
                <c:ptCount val="6"/>
                <c:pt idx="0">
                  <c:v>C1.1</c:v>
                </c:pt>
                <c:pt idx="1">
                  <c:v>C1.2</c:v>
                </c:pt>
                <c:pt idx="2">
                  <c:v>C1.3</c:v>
                </c:pt>
                <c:pt idx="3">
                  <c:v>C1.4</c:v>
                </c:pt>
                <c:pt idx="4">
                  <c:v>C1.5</c:v>
                </c:pt>
                <c:pt idx="5">
                  <c:v>C1.6</c:v>
                </c:pt>
              </c:strCache>
            </c:strRef>
          </c:cat>
          <c:val>
            <c:numRef>
              <c:f>Synthèse!$L$11:$L$16</c:f>
              <c:numCache>
                <c:formatCode>0\ 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5-43EE-B522-C3F79A974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583484"/>
        <c:axId val="58941104"/>
      </c:radarChart>
      <c:catAx>
        <c:axId val="87583484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fr-FR"/>
          </a:p>
        </c:txPr>
        <c:crossAx val="58941104"/>
        <c:crosses val="autoZero"/>
        <c:auto val="1"/>
        <c:lblAlgn val="ctr"/>
        <c:lblOffset val="100"/>
        <c:noMultiLvlLbl val="0"/>
      </c:catAx>
      <c:valAx>
        <c:axId val="58941104"/>
        <c:scaling>
          <c:orientation val="minMax"/>
        </c:scaling>
        <c:delete val="0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BFBFBF"/>
                </a:solidFill>
                <a:latin typeface="Calibri"/>
              </a:defRPr>
            </a:pPr>
            <a:endParaRPr lang="fr-FR"/>
          </a:p>
        </c:txPr>
        <c:crossAx val="87583484"/>
        <c:crosses val="autoZero"/>
        <c:crossBetween val="midCat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1" strike="noStrike" spc="-1">
                <a:solidFill>
                  <a:srgbClr val="D9D9D9"/>
                </a:solidFill>
                <a:latin typeface="Calibri"/>
              </a:defRPr>
            </a:pPr>
            <a:r>
              <a:rPr lang="fr-FR" sz="1400" b="1" strike="noStrike" spc="-1">
                <a:solidFill>
                  <a:srgbClr val="D9D9D9"/>
                </a:solidFill>
                <a:latin typeface="Calibri"/>
              </a:rPr>
              <a:t>Profil compétences BLOC 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Synthèse!$M$20</c:f>
              <c:strCache>
                <c:ptCount val="1"/>
              </c:strCache>
            </c:strRef>
          </c:tx>
          <c:spPr>
            <a:ln w="34920" cap="rnd">
              <a:solidFill>
                <a:srgbClr val="4472C4"/>
              </a:solidFill>
              <a:round/>
            </a:ln>
          </c:spPr>
          <c:marker>
            <c:symbol val="circle"/>
            <c:size val="6"/>
            <c:spPr>
              <a:solidFill>
                <a:srgbClr val="4472C4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Synthèse!$M$21:$M$25</c:f>
              <c:strCache>
                <c:ptCount val="5"/>
                <c:pt idx="0">
                  <c:v>C2.1</c:v>
                </c:pt>
                <c:pt idx="1">
                  <c:v>C2.2</c:v>
                </c:pt>
                <c:pt idx="2">
                  <c:v>C2.3</c:v>
                </c:pt>
                <c:pt idx="3">
                  <c:v>C2.4</c:v>
                </c:pt>
                <c:pt idx="4">
                  <c:v>C2.5</c:v>
                </c:pt>
              </c:strCache>
            </c:strRef>
          </c:cat>
          <c:val>
            <c:numRef>
              <c:f>Synthèse!$M$21:$M$25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C-41A4-AFD9-56BBBCCFFF91}"/>
            </c:ext>
          </c:extLst>
        </c:ser>
        <c:ser>
          <c:idx val="1"/>
          <c:order val="1"/>
          <c:tx>
            <c:strRef>
              <c:f>Synthèse!$L$20</c:f>
              <c:strCache>
                <c:ptCount val="1"/>
                <c:pt idx="0">
                  <c:v>%</c:v>
                </c:pt>
              </c:strCache>
            </c:strRef>
          </c:tx>
          <c:spPr>
            <a:ln w="34920" cap="rnd">
              <a:solidFill>
                <a:srgbClr val="A5A5A5"/>
              </a:solidFill>
              <a:round/>
            </a:ln>
          </c:spPr>
          <c:marker>
            <c:symbol val="circle"/>
            <c:size val="6"/>
            <c:spPr>
              <a:solidFill>
                <a:srgbClr val="A5A5A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Synthèse!$M$21:$M$25</c:f>
              <c:strCache>
                <c:ptCount val="5"/>
                <c:pt idx="0">
                  <c:v>C2.1</c:v>
                </c:pt>
                <c:pt idx="1">
                  <c:v>C2.2</c:v>
                </c:pt>
                <c:pt idx="2">
                  <c:v>C2.3</c:v>
                </c:pt>
                <c:pt idx="3">
                  <c:v>C2.4</c:v>
                </c:pt>
                <c:pt idx="4">
                  <c:v>C2.5</c:v>
                </c:pt>
              </c:strCache>
            </c:strRef>
          </c:cat>
          <c:val>
            <c:numRef>
              <c:f>Synthèse!$L$21:$L$25</c:f>
              <c:numCache>
                <c:formatCode>0\ 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C-41A4-AFD9-56BBBCCFF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1899"/>
        <c:axId val="22134634"/>
      </c:radarChart>
      <c:catAx>
        <c:axId val="17621899"/>
        <c:scaling>
          <c:orientation val="maxMin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fr-FR"/>
          </a:p>
        </c:txPr>
        <c:crossAx val="22134634"/>
        <c:crosses val="autoZero"/>
        <c:auto val="1"/>
        <c:lblAlgn val="ctr"/>
        <c:lblOffset val="100"/>
        <c:noMultiLvlLbl val="0"/>
      </c:catAx>
      <c:valAx>
        <c:axId val="22134634"/>
        <c:scaling>
          <c:orientation val="minMax"/>
        </c:scaling>
        <c:delete val="0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BFBFBF"/>
                </a:solidFill>
                <a:latin typeface="Calibri"/>
              </a:defRPr>
            </a:pPr>
            <a:endParaRPr lang="fr-FR"/>
          </a:p>
        </c:txPr>
        <c:crossAx val="17621899"/>
        <c:crosses val="autoZero"/>
        <c:crossBetween val="midCat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21240</xdr:colOff>
      <xdr:row>9</xdr:row>
      <xdr:rowOff>44640</xdr:rowOff>
    </xdr:from>
    <xdr:to>
      <xdr:col>18</xdr:col>
      <xdr:colOff>52560</xdr:colOff>
      <xdr:row>17</xdr:row>
      <xdr:rowOff>76320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19</xdr:row>
      <xdr:rowOff>104760</xdr:rowOff>
    </xdr:from>
    <xdr:to>
      <xdr:col>18</xdr:col>
      <xdr:colOff>31320</xdr:colOff>
      <xdr:row>27</xdr:row>
      <xdr:rowOff>69120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zoomScale="86" zoomScaleNormal="86" workbookViewId="0">
      <selection activeCell="B4" sqref="B4:G4"/>
    </sheetView>
  </sheetViews>
  <sheetFormatPr baseColWidth="10" defaultColWidth="10.7109375" defaultRowHeight="15" x14ac:dyDescent="0.25"/>
  <cols>
    <col min="1" max="1" width="31.85546875" customWidth="1"/>
    <col min="2" max="2" width="31.42578125" customWidth="1"/>
    <col min="8" max="8" width="9.42578125" customWidth="1"/>
    <col min="9" max="10" width="11.42578125" hidden="1" customWidth="1"/>
    <col min="11" max="11" width="7.140625" customWidth="1"/>
    <col min="12" max="12" width="7.42578125" customWidth="1"/>
    <col min="13" max="13" width="6.7109375" customWidth="1"/>
  </cols>
  <sheetData>
    <row r="1" spans="1:13" ht="103.5" customHeight="1" x14ac:dyDescent="0.25">
      <c r="A1" s="79" t="s">
        <v>76</v>
      </c>
      <c r="B1" s="79"/>
      <c r="C1" s="79"/>
      <c r="D1" s="79"/>
      <c r="E1" s="79"/>
      <c r="F1" s="79"/>
      <c r="G1" s="79"/>
    </row>
    <row r="2" spans="1:13" ht="21.75" customHeight="1" x14ac:dyDescent="0.25">
      <c r="A2" s="80"/>
      <c r="B2" s="80"/>
      <c r="C2" s="80"/>
      <c r="D2" s="80"/>
      <c r="E2" s="80"/>
      <c r="F2" s="80"/>
      <c r="G2" s="80"/>
    </row>
    <row r="3" spans="1:13" ht="24.75" customHeight="1" x14ac:dyDescent="0.25">
      <c r="A3" s="1" t="s">
        <v>0</v>
      </c>
      <c r="B3" s="81"/>
      <c r="C3" s="81"/>
      <c r="D3" s="81"/>
      <c r="E3" s="81"/>
      <c r="F3" s="81"/>
      <c r="G3" s="81"/>
    </row>
    <row r="4" spans="1:13" ht="24.75" customHeight="1" x14ac:dyDescent="0.25">
      <c r="A4" s="2" t="s">
        <v>1</v>
      </c>
      <c r="B4" s="82"/>
      <c r="C4" s="82"/>
      <c r="D4" s="82"/>
      <c r="E4" s="82"/>
      <c r="F4" s="82"/>
      <c r="G4" s="82"/>
    </row>
    <row r="5" spans="1:13" ht="24.75" customHeight="1" x14ac:dyDescent="0.25">
      <c r="A5" s="2" t="s">
        <v>2</v>
      </c>
      <c r="B5" s="82"/>
      <c r="C5" s="82"/>
      <c r="D5" s="82"/>
      <c r="E5" s="82"/>
      <c r="F5" s="82"/>
      <c r="G5" s="82"/>
    </row>
    <row r="6" spans="1:13" ht="24.75" customHeight="1" x14ac:dyDescent="0.25">
      <c r="A6" s="3" t="s">
        <v>3</v>
      </c>
      <c r="B6" s="74"/>
      <c r="C6" s="74"/>
      <c r="D6" s="74"/>
      <c r="E6" s="74"/>
      <c r="F6" s="74"/>
      <c r="G6" s="74"/>
    </row>
    <row r="7" spans="1:13" x14ac:dyDescent="0.25">
      <c r="A7" s="75"/>
      <c r="B7" s="75"/>
      <c r="C7" s="75"/>
      <c r="D7" s="75"/>
      <c r="E7" s="75"/>
      <c r="F7" s="75"/>
      <c r="G7" s="75"/>
    </row>
    <row r="8" spans="1:13" ht="16.5" customHeight="1" x14ac:dyDescent="0.25">
      <c r="A8" s="75"/>
      <c r="B8" s="75"/>
      <c r="C8" s="75"/>
      <c r="D8" s="75"/>
      <c r="E8" s="75"/>
      <c r="F8" s="75"/>
      <c r="G8" s="75"/>
    </row>
    <row r="9" spans="1:13" ht="15.75" x14ac:dyDescent="0.25">
      <c r="A9" s="76" t="s">
        <v>4</v>
      </c>
      <c r="B9" s="76"/>
      <c r="C9" s="76"/>
      <c r="D9" s="76"/>
      <c r="E9" s="76"/>
      <c r="F9" s="76"/>
      <c r="G9" s="76"/>
    </row>
    <row r="10" spans="1:13" ht="33" customHeight="1" x14ac:dyDescent="0.25">
      <c r="A10" s="77" t="s">
        <v>5</v>
      </c>
      <c r="B10" s="77"/>
      <c r="C10" s="77"/>
      <c r="D10" s="77"/>
      <c r="E10" s="77"/>
      <c r="F10" s="77"/>
      <c r="G10" s="77"/>
      <c r="H10" s="4" t="s">
        <v>6</v>
      </c>
      <c r="J10" s="4"/>
      <c r="K10" s="4" t="s">
        <v>7</v>
      </c>
      <c r="L10" s="4" t="s">
        <v>8</v>
      </c>
    </row>
    <row r="11" spans="1:13" ht="15.75" x14ac:dyDescent="0.25">
      <c r="A11" s="78" t="s">
        <v>9</v>
      </c>
      <c r="B11" s="78"/>
      <c r="C11" s="78"/>
      <c r="D11" s="78"/>
      <c r="E11" s="78"/>
      <c r="F11" s="78"/>
      <c r="G11" s="78"/>
      <c r="H11" s="5">
        <f>'EP1 Partie A'!Q10</f>
        <v>10</v>
      </c>
      <c r="I11" s="6">
        <f>'EP1 Partie A'!K9</f>
        <v>0</v>
      </c>
      <c r="K11" s="6">
        <f t="shared" ref="K11:K16" si="0">(+I11+J11)*2</f>
        <v>0</v>
      </c>
      <c r="L11" s="7">
        <f t="shared" ref="L11:L16" si="1">+K11/H11</f>
        <v>0</v>
      </c>
      <c r="M11" t="str">
        <f t="shared" ref="M11:M16" si="2">+LEFT(A11,4)</f>
        <v>C1.1</v>
      </c>
    </row>
    <row r="12" spans="1:13" ht="15.75" x14ac:dyDescent="0.25">
      <c r="A12" s="73" t="s">
        <v>10</v>
      </c>
      <c r="B12" s="73"/>
      <c r="C12" s="73"/>
      <c r="D12" s="73"/>
      <c r="E12" s="73"/>
      <c r="F12" s="73"/>
      <c r="G12" s="73"/>
      <c r="H12" s="5">
        <f>'EP1 Partie A'!Q16</f>
        <v>15</v>
      </c>
      <c r="I12" s="6">
        <f>'EP1 Partie A'!K15</f>
        <v>0</v>
      </c>
      <c r="K12" s="6">
        <f t="shared" si="0"/>
        <v>0</v>
      </c>
      <c r="L12" s="7">
        <f t="shared" si="1"/>
        <v>0</v>
      </c>
      <c r="M12" t="str">
        <f t="shared" si="2"/>
        <v>C1.2</v>
      </c>
    </row>
    <row r="13" spans="1:13" ht="15.75" x14ac:dyDescent="0.25">
      <c r="A13" s="73" t="s">
        <v>11</v>
      </c>
      <c r="B13" s="73"/>
      <c r="C13" s="73"/>
      <c r="D13" s="73"/>
      <c r="E13" s="73"/>
      <c r="F13" s="73"/>
      <c r="G13" s="73"/>
      <c r="H13" s="5">
        <f>'EP1 Partie A'!Q22</f>
        <v>15</v>
      </c>
      <c r="I13" s="6">
        <f>'EP1 Partie A'!K21</f>
        <v>0</v>
      </c>
      <c r="K13" s="6">
        <f t="shared" si="0"/>
        <v>0</v>
      </c>
      <c r="L13" s="7">
        <f t="shared" si="1"/>
        <v>0</v>
      </c>
      <c r="M13" t="str">
        <f t="shared" si="2"/>
        <v>C1.3</v>
      </c>
    </row>
    <row r="14" spans="1:13" ht="15.75" x14ac:dyDescent="0.25">
      <c r="A14" s="73" t="s">
        <v>12</v>
      </c>
      <c r="B14" s="73"/>
      <c r="C14" s="73"/>
      <c r="D14" s="73"/>
      <c r="E14" s="73"/>
      <c r="F14" s="73"/>
      <c r="G14" s="73"/>
      <c r="H14" s="5">
        <f>'EP1 Partie B'!Q10</f>
        <v>12</v>
      </c>
      <c r="J14" s="6">
        <f>'EP1 Partie B'!K9</f>
        <v>0</v>
      </c>
      <c r="K14" s="6">
        <f t="shared" si="0"/>
        <v>0</v>
      </c>
      <c r="L14" s="7">
        <f t="shared" si="1"/>
        <v>0</v>
      </c>
      <c r="M14" t="str">
        <f t="shared" si="2"/>
        <v>C1.4</v>
      </c>
    </row>
    <row r="15" spans="1:13" ht="15.75" x14ac:dyDescent="0.25">
      <c r="A15" s="73" t="s">
        <v>13</v>
      </c>
      <c r="B15" s="73"/>
      <c r="C15" s="73"/>
      <c r="D15" s="73"/>
      <c r="E15" s="73"/>
      <c r="F15" s="73"/>
      <c r="G15" s="73"/>
      <c r="H15" s="5">
        <f>'EP1 Partie B'!Q16</f>
        <v>15</v>
      </c>
      <c r="J15" s="6">
        <f>'EP1 Partie B'!K15</f>
        <v>0</v>
      </c>
      <c r="K15" s="6">
        <f t="shared" si="0"/>
        <v>0</v>
      </c>
      <c r="L15" s="7">
        <f t="shared" si="1"/>
        <v>0</v>
      </c>
      <c r="M15" t="str">
        <f t="shared" si="2"/>
        <v>C1.5</v>
      </c>
    </row>
    <row r="16" spans="1:13" ht="15.75" x14ac:dyDescent="0.25">
      <c r="A16" s="73" t="s">
        <v>14</v>
      </c>
      <c r="B16" s="73"/>
      <c r="C16" s="73"/>
      <c r="D16" s="73"/>
      <c r="E16" s="73"/>
      <c r="F16" s="73"/>
      <c r="G16" s="73"/>
      <c r="H16" s="5">
        <f>'EP1 Partie B'!Q22</f>
        <v>13</v>
      </c>
      <c r="J16" s="6">
        <f>'EP1 Partie B'!K21</f>
        <v>0</v>
      </c>
      <c r="K16" s="6">
        <f t="shared" si="0"/>
        <v>0</v>
      </c>
      <c r="L16" s="7">
        <f t="shared" si="1"/>
        <v>0</v>
      </c>
      <c r="M16" t="str">
        <f t="shared" si="2"/>
        <v>C1.6</v>
      </c>
    </row>
    <row r="17" spans="1:13" ht="15.75" customHeight="1" x14ac:dyDescent="0.25">
      <c r="A17" s="8" t="s">
        <v>15</v>
      </c>
      <c r="B17" s="9">
        <f>+K17</f>
        <v>0</v>
      </c>
      <c r="C17" s="70">
        <f>+((SUM(K10:K16)/H17)*100)</f>
        <v>0</v>
      </c>
      <c r="D17" s="70"/>
      <c r="E17" s="70"/>
      <c r="F17" s="70"/>
      <c r="G17" s="70"/>
      <c r="H17" s="10">
        <f>+SUM(H11:H16)*2</f>
        <v>160</v>
      </c>
      <c r="I17" s="11"/>
      <c r="J17" s="11"/>
      <c r="K17" s="12">
        <f>+SUM(K11:K16)/H17</f>
        <v>0</v>
      </c>
      <c r="L17" s="13">
        <f>AVERAGE(L11:L16)</f>
        <v>0</v>
      </c>
      <c r="M17" s="14"/>
    </row>
    <row r="18" spans="1:13" x14ac:dyDescent="0.25">
      <c r="A18" s="15"/>
      <c r="B18" s="15"/>
      <c r="C18" s="15"/>
      <c r="D18" s="15"/>
      <c r="E18" s="15"/>
      <c r="F18" s="15"/>
      <c r="G18" s="15"/>
      <c r="H18" s="15"/>
      <c r="I18" s="14"/>
      <c r="J18" s="14"/>
      <c r="K18" s="15"/>
      <c r="L18" s="14"/>
      <c r="M18" s="14"/>
    </row>
    <row r="19" spans="1:13" ht="29.25" customHeight="1" x14ac:dyDescent="0.25">
      <c r="A19" s="71" t="s">
        <v>16</v>
      </c>
      <c r="B19" s="71"/>
      <c r="C19" s="71"/>
      <c r="D19" s="71"/>
      <c r="E19" s="71"/>
      <c r="F19" s="71"/>
      <c r="G19" s="71"/>
    </row>
    <row r="20" spans="1:13" ht="39" customHeight="1" x14ac:dyDescent="0.25">
      <c r="A20" s="72" t="s">
        <v>17</v>
      </c>
      <c r="B20" s="72"/>
      <c r="C20" s="72"/>
      <c r="D20" s="72"/>
      <c r="E20" s="72"/>
      <c r="F20" s="72"/>
      <c r="G20" s="72"/>
      <c r="H20" s="4" t="s">
        <v>6</v>
      </c>
      <c r="J20" s="4"/>
      <c r="K20" s="4" t="s">
        <v>7</v>
      </c>
      <c r="L20" s="4" t="s">
        <v>8</v>
      </c>
    </row>
    <row r="21" spans="1:13" ht="15.75" x14ac:dyDescent="0.25">
      <c r="A21" s="69" t="s">
        <v>18</v>
      </c>
      <c r="B21" s="69"/>
      <c r="C21" s="69"/>
      <c r="D21" s="69"/>
      <c r="E21" s="69"/>
      <c r="F21" s="69"/>
      <c r="G21" s="69"/>
      <c r="H21" s="5">
        <f>'EP2 Partie A'!R11</f>
        <v>15</v>
      </c>
      <c r="I21" s="6">
        <f>'EP2 Partie A'!J10</f>
        <v>0</v>
      </c>
      <c r="K21" s="6">
        <f>(+I21+J21)*2</f>
        <v>0</v>
      </c>
      <c r="L21" s="7">
        <f>+K21/H21</f>
        <v>0</v>
      </c>
      <c r="M21" t="str">
        <f>+LEFT(A21,4)</f>
        <v>C2.1</v>
      </c>
    </row>
    <row r="22" spans="1:13" ht="15.75" x14ac:dyDescent="0.25">
      <c r="A22" s="69" t="s">
        <v>19</v>
      </c>
      <c r="B22" s="69"/>
      <c r="C22" s="69"/>
      <c r="D22" s="69"/>
      <c r="E22" s="69"/>
      <c r="F22" s="69"/>
      <c r="G22" s="69"/>
      <c r="H22" s="5">
        <f>'EP2 Partie A'!R17</f>
        <v>13</v>
      </c>
      <c r="I22" s="6">
        <f>'EP2 Partie A'!L16</f>
        <v>0</v>
      </c>
      <c r="K22" s="6">
        <f>(+I22+J22)*2</f>
        <v>0</v>
      </c>
      <c r="L22" s="7">
        <f>+K22/H22</f>
        <v>0</v>
      </c>
      <c r="M22" t="str">
        <f>+LEFT(A22,4)</f>
        <v>C2.2</v>
      </c>
    </row>
    <row r="23" spans="1:13" ht="15.75" x14ac:dyDescent="0.25">
      <c r="A23" s="69" t="s">
        <v>20</v>
      </c>
      <c r="B23" s="69"/>
      <c r="C23" s="69"/>
      <c r="D23" s="69"/>
      <c r="E23" s="69"/>
      <c r="F23" s="69"/>
      <c r="G23" s="69"/>
      <c r="H23" s="5">
        <f>'EP2 Partie A'!R24</f>
        <v>12</v>
      </c>
      <c r="I23" s="6">
        <f>'EP2 Partie A'!L23</f>
        <v>0</v>
      </c>
      <c r="K23" s="6">
        <f>(+I23+J23)*2</f>
        <v>0</v>
      </c>
      <c r="L23" s="7">
        <f>+K23/H23</f>
        <v>0</v>
      </c>
      <c r="M23" t="str">
        <f>+LEFT(A23,4)</f>
        <v>C2.3</v>
      </c>
    </row>
    <row r="24" spans="1:13" ht="15.75" x14ac:dyDescent="0.25">
      <c r="A24" s="69" t="s">
        <v>21</v>
      </c>
      <c r="B24" s="69"/>
      <c r="C24" s="69"/>
      <c r="D24" s="69"/>
      <c r="E24" s="69"/>
      <c r="F24" s="69"/>
      <c r="G24" s="69"/>
      <c r="H24" s="5">
        <f>'EP2 Partie B'!R14</f>
        <v>10</v>
      </c>
      <c r="J24" s="6">
        <f>'EP2 Partie B'!L13</f>
        <v>0</v>
      </c>
      <c r="K24" s="6">
        <f>(+I24+J24)*3</f>
        <v>0</v>
      </c>
      <c r="L24" s="7">
        <f>+K24/H24</f>
        <v>0</v>
      </c>
      <c r="M24" t="str">
        <f>+LEFT(A24,4)</f>
        <v>C2.4</v>
      </c>
    </row>
    <row r="25" spans="1:13" ht="15.75" x14ac:dyDescent="0.25">
      <c r="A25" s="69" t="s">
        <v>22</v>
      </c>
      <c r="B25" s="69"/>
      <c r="C25" s="69"/>
      <c r="D25" s="69"/>
      <c r="E25" s="69"/>
      <c r="F25" s="69"/>
      <c r="G25" s="69"/>
      <c r="H25" s="5">
        <f>'EP2 Partie B'!R21</f>
        <v>10</v>
      </c>
      <c r="J25" s="6">
        <f>'EP2 Partie B'!L20</f>
        <v>0</v>
      </c>
      <c r="K25" s="6">
        <f>(+I25+J25)*3</f>
        <v>0</v>
      </c>
      <c r="L25" s="7">
        <f>+K25/H25</f>
        <v>0</v>
      </c>
      <c r="M25" t="str">
        <f>+LEFT(A25,4)</f>
        <v>C2.5</v>
      </c>
    </row>
    <row r="26" spans="1:13" ht="20.25" x14ac:dyDescent="0.25">
      <c r="A26" s="8" t="s">
        <v>23</v>
      </c>
      <c r="B26" s="9">
        <f>+K26</f>
        <v>0</v>
      </c>
      <c r="C26" s="70">
        <f>+((SUM(K20:K25)/H26)*100)</f>
        <v>0</v>
      </c>
      <c r="D26" s="70"/>
      <c r="E26" s="70"/>
      <c r="F26" s="70"/>
      <c r="G26" s="70"/>
      <c r="H26" s="10">
        <f>+SUM(H21:H23)*2+SUM(H24:H25)*3</f>
        <v>140</v>
      </c>
      <c r="I26" s="11"/>
      <c r="J26" s="11"/>
      <c r="K26" s="12">
        <f>+SUM(K21:K25)/H26</f>
        <v>0</v>
      </c>
      <c r="L26" s="13">
        <f>AVERAGE(L21:L25)</f>
        <v>0</v>
      </c>
    </row>
    <row r="27" spans="1:13" ht="16.5" customHeight="1" x14ac:dyDescent="0.25">
      <c r="A27" s="16"/>
      <c r="B27" s="16"/>
      <c r="C27" s="16"/>
      <c r="D27" s="16"/>
      <c r="E27" s="16"/>
      <c r="F27" s="16"/>
      <c r="G27" s="16"/>
      <c r="M27" s="14"/>
    </row>
  </sheetData>
  <sheetProtection sheet="1" objects="1" scenarios="1" selectLockedCells="1"/>
  <mergeCells count="24">
    <mergeCell ref="A1:G1"/>
    <mergeCell ref="A2:G2"/>
    <mergeCell ref="B3:G3"/>
    <mergeCell ref="B4:G4"/>
    <mergeCell ref="B5:G5"/>
    <mergeCell ref="B6:G6"/>
    <mergeCell ref="A7:G8"/>
    <mergeCell ref="A9:G9"/>
    <mergeCell ref="A10:G10"/>
    <mergeCell ref="A11:G11"/>
    <mergeCell ref="A12:G12"/>
    <mergeCell ref="A13:G13"/>
    <mergeCell ref="A14:G14"/>
    <mergeCell ref="A15:G15"/>
    <mergeCell ref="A16:G16"/>
    <mergeCell ref="A23:G23"/>
    <mergeCell ref="A24:G24"/>
    <mergeCell ref="A25:G25"/>
    <mergeCell ref="C26:G26"/>
    <mergeCell ref="C17:G17"/>
    <mergeCell ref="A19:G19"/>
    <mergeCell ref="A20:G20"/>
    <mergeCell ref="A21:G21"/>
    <mergeCell ref="A22:G22"/>
  </mergeCells>
  <conditionalFormatting sqref="C17">
    <cfRule type="dataBar" priority="3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{1D38A780-41B5-4839-B010-C9556F6549D0}</x14:id>
        </ext>
      </extLst>
    </cfRule>
  </conditionalFormatting>
  <conditionalFormatting sqref="C26">
    <cfRule type="dataBar" priority="2">
      <dataBar showValue="0"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{3B9F87D8-D123-4791-A600-66F1CF112EA8}</x14:id>
        </ext>
      </extLst>
    </cfRule>
  </conditionalFormatting>
  <pageMargins left="0.7" right="0.7" top="0.75" bottom="0.75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D38A780-41B5-4839-B010-C9556F6549D0}">
            <x14:dataBar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C17</xm:sqref>
        </x14:conditionalFormatting>
        <x14:conditionalFormatting xmlns:xm="http://schemas.microsoft.com/office/excel/2006/main">
          <x14:cfRule type="dataBar" id="{3B9F87D8-D123-4791-A600-66F1CF112EA8}">
            <x14:dataBar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m:sqref>C26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zoomScale="86" zoomScaleNormal="86" workbookViewId="0"/>
  </sheetViews>
  <sheetFormatPr baseColWidth="10" defaultColWidth="10.7109375" defaultRowHeight="15" x14ac:dyDescent="0.25"/>
  <cols>
    <col min="3" max="15" width="7.7109375" customWidth="1"/>
    <col min="16" max="16" width="10.42578125" customWidth="1"/>
    <col min="17" max="17" width="16.28515625" customWidth="1"/>
  </cols>
  <sheetData>
    <row r="1" spans="1:17" ht="30.75" customHeight="1" x14ac:dyDescent="0.25">
      <c r="A1" s="106" t="s">
        <v>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33" customHeight="1" x14ac:dyDescent="0.25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6.5" customHeight="1" x14ac:dyDescent="0.25">
      <c r="A3" s="108" t="s">
        <v>26</v>
      </c>
      <c r="B3" s="108"/>
      <c r="C3" s="108"/>
      <c r="D3" s="108"/>
      <c r="E3" s="108"/>
      <c r="F3" s="108"/>
      <c r="G3" s="108"/>
      <c r="H3" s="17"/>
      <c r="I3" s="17"/>
      <c r="J3" s="17"/>
      <c r="K3" s="18"/>
      <c r="L3" s="109" t="s">
        <v>27</v>
      </c>
      <c r="M3" s="109"/>
      <c r="N3" s="109"/>
      <c r="O3" s="109"/>
      <c r="P3" s="109"/>
      <c r="Q3" s="109"/>
    </row>
    <row r="4" spans="1:17" ht="24.75" customHeight="1" x14ac:dyDescent="0.3">
      <c r="A4" s="110" t="s">
        <v>28</v>
      </c>
      <c r="B4" s="110"/>
      <c r="C4" s="110"/>
      <c r="D4" s="110"/>
      <c r="E4" s="110"/>
      <c r="F4" s="110"/>
      <c r="G4" s="110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s="19" customFormat="1" ht="26.25" customHeight="1" x14ac:dyDescent="0.25">
      <c r="A5" s="97"/>
      <c r="B5" s="97"/>
      <c r="C5" s="97"/>
      <c r="D5" s="97"/>
      <c r="E5" s="97"/>
      <c r="F5" s="97"/>
      <c r="G5" s="97"/>
      <c r="H5" s="98" t="s">
        <v>29</v>
      </c>
      <c r="I5" s="98"/>
      <c r="J5" s="98"/>
      <c r="K5" s="98"/>
      <c r="L5" s="98" t="s">
        <v>30</v>
      </c>
      <c r="M5" s="98"/>
      <c r="N5" s="98"/>
      <c r="O5" s="98"/>
      <c r="P5" s="99"/>
      <c r="Q5" s="99"/>
    </row>
    <row r="6" spans="1:17" ht="24.75" customHeight="1" x14ac:dyDescent="0.25">
      <c r="A6" s="100" t="s">
        <v>31</v>
      </c>
      <c r="B6" s="100"/>
      <c r="C6" s="101" t="s">
        <v>32</v>
      </c>
      <c r="D6" s="101"/>
      <c r="E6" s="101"/>
      <c r="F6" s="101"/>
      <c r="G6" s="101"/>
      <c r="H6" s="102"/>
      <c r="I6" s="102"/>
      <c r="J6" s="102"/>
      <c r="K6" s="102"/>
      <c r="L6" s="103"/>
      <c r="M6" s="103"/>
      <c r="N6" s="103"/>
      <c r="O6" s="103"/>
      <c r="P6" s="99"/>
      <c r="Q6" s="99"/>
    </row>
    <row r="7" spans="1:17" ht="24.75" customHeight="1" x14ac:dyDescent="0.25">
      <c r="A7" s="100"/>
      <c r="B7" s="100"/>
      <c r="C7" s="104" t="s">
        <v>33</v>
      </c>
      <c r="D7" s="104"/>
      <c r="E7" s="104"/>
      <c r="F7" s="104"/>
      <c r="G7" s="104"/>
      <c r="H7" s="105"/>
      <c r="I7" s="105"/>
      <c r="J7" s="105"/>
      <c r="K7" s="105"/>
      <c r="L7" s="103"/>
      <c r="M7" s="103"/>
      <c r="N7" s="103"/>
      <c r="O7" s="103"/>
      <c r="P7" s="99"/>
      <c r="Q7" s="99"/>
    </row>
    <row r="8" spans="1:17" ht="20.25" customHeight="1" x14ac:dyDescent="0.25">
      <c r="A8" s="95" t="s">
        <v>34</v>
      </c>
      <c r="B8" s="95"/>
      <c r="C8" s="95" t="s">
        <v>35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7" ht="24.75" customHeight="1" x14ac:dyDescent="0.25">
      <c r="A9" s="90" t="s">
        <v>9</v>
      </c>
      <c r="B9" s="90"/>
      <c r="C9" s="20"/>
      <c r="D9" s="20"/>
      <c r="E9" s="20"/>
      <c r="F9" s="21"/>
      <c r="G9" s="21"/>
      <c r="H9" s="21"/>
      <c r="I9" s="21"/>
      <c r="J9" s="21"/>
      <c r="K9" s="22">
        <f>IF(K10="X",Q10,IF(I11="X",Q11,IF(G12="X",Q12,IF(E13="X",Q13,0))))</f>
        <v>0</v>
      </c>
      <c r="L9" s="21"/>
      <c r="M9" s="21"/>
      <c r="N9" s="23"/>
      <c r="O9" s="23"/>
      <c r="P9" s="24" t="s">
        <v>36</v>
      </c>
      <c r="Q9" s="25" t="str">
        <f>CONCATENATE(K9," sur ",Q10," points")</f>
        <v>0 sur 10 points</v>
      </c>
    </row>
    <row r="10" spans="1:17" ht="38.25" customHeight="1" x14ac:dyDescent="0.25">
      <c r="A10" s="90"/>
      <c r="B10" s="90"/>
      <c r="C10" s="26"/>
      <c r="D10" s="26"/>
      <c r="E10" s="27"/>
      <c r="F10" s="27"/>
      <c r="G10" s="27"/>
      <c r="H10" s="27"/>
      <c r="I10" s="27"/>
      <c r="J10" s="27"/>
      <c r="K10" s="28"/>
      <c r="L10" s="92"/>
      <c r="M10" s="92"/>
      <c r="N10" s="92"/>
      <c r="O10" s="92"/>
      <c r="P10" s="92"/>
      <c r="Q10" s="29">
        <v>10</v>
      </c>
    </row>
    <row r="11" spans="1:17" ht="36" customHeight="1" x14ac:dyDescent="0.25">
      <c r="A11" s="90"/>
      <c r="B11" s="90"/>
      <c r="C11" s="26"/>
      <c r="D11" s="26"/>
      <c r="E11" s="27"/>
      <c r="F11" s="27"/>
      <c r="G11" s="27"/>
      <c r="H11" s="27"/>
      <c r="I11" s="28"/>
      <c r="J11" s="92"/>
      <c r="K11" s="92"/>
      <c r="L11" s="92"/>
      <c r="M11" s="92"/>
      <c r="N11" s="92"/>
      <c r="O11" s="92"/>
      <c r="P11" s="92"/>
      <c r="Q11" s="30">
        <v>8</v>
      </c>
    </row>
    <row r="12" spans="1:17" ht="36" customHeight="1" x14ac:dyDescent="0.25">
      <c r="A12" s="90"/>
      <c r="B12" s="90"/>
      <c r="C12" s="26"/>
      <c r="D12" s="26"/>
      <c r="E12" s="27"/>
      <c r="F12" s="27"/>
      <c r="G12" s="28"/>
      <c r="H12" s="92"/>
      <c r="I12" s="92"/>
      <c r="J12" s="92"/>
      <c r="K12" s="92"/>
      <c r="L12" s="92"/>
      <c r="M12" s="92"/>
      <c r="N12" s="92"/>
      <c r="O12" s="92"/>
      <c r="P12" s="92"/>
      <c r="Q12" s="31">
        <v>5</v>
      </c>
    </row>
    <row r="13" spans="1:17" ht="36" customHeight="1" x14ac:dyDescent="0.25">
      <c r="A13" s="90"/>
      <c r="B13" s="90"/>
      <c r="C13" s="32"/>
      <c r="D13" s="33"/>
      <c r="E13" s="28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34">
        <v>2</v>
      </c>
    </row>
    <row r="14" spans="1:17" ht="36" customHeight="1" x14ac:dyDescent="0.25">
      <c r="A14" s="90"/>
      <c r="B14" s="90"/>
      <c r="C14" s="28"/>
      <c r="D14" s="93" t="s">
        <v>37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35">
        <v>0</v>
      </c>
    </row>
    <row r="15" spans="1:17" ht="24.75" customHeight="1" x14ac:dyDescent="0.25">
      <c r="A15" s="90" t="s">
        <v>10</v>
      </c>
      <c r="B15" s="90"/>
      <c r="C15" s="94" t="s">
        <v>38</v>
      </c>
      <c r="D15" s="94"/>
      <c r="E15" s="94"/>
      <c r="F15" s="36"/>
      <c r="G15" s="36"/>
      <c r="H15" s="36"/>
      <c r="I15" s="36"/>
      <c r="J15" s="36"/>
      <c r="K15" s="37">
        <f>IF(K16="X",Q16,IF(I17="X",Q17,IF(G18="X",Q18,IF(E19="X",Q19,0))))</f>
        <v>0</v>
      </c>
      <c r="L15" s="37"/>
      <c r="M15" s="37"/>
      <c r="N15" s="37"/>
      <c r="O15" s="37"/>
      <c r="P15" s="38" t="s">
        <v>39</v>
      </c>
      <c r="Q15" s="25" t="str">
        <f>CONCATENATE(K15," sur ",Q16," points")</f>
        <v>0 sur 15 points</v>
      </c>
    </row>
    <row r="16" spans="1:17" ht="36" customHeight="1" x14ac:dyDescent="0.25">
      <c r="A16" s="90"/>
      <c r="B16" s="90"/>
      <c r="C16" s="39"/>
      <c r="D16" s="26"/>
      <c r="E16" s="27"/>
      <c r="F16" s="27"/>
      <c r="G16" s="27"/>
      <c r="H16" s="27"/>
      <c r="I16" s="27"/>
      <c r="J16" s="40"/>
      <c r="K16" s="28"/>
      <c r="L16" s="92"/>
      <c r="M16" s="92"/>
      <c r="N16" s="92"/>
      <c r="O16" s="92"/>
      <c r="P16" s="92"/>
      <c r="Q16" s="29">
        <v>15</v>
      </c>
    </row>
    <row r="17" spans="1:17" ht="36" customHeight="1" x14ac:dyDescent="0.25">
      <c r="A17" s="90"/>
      <c r="B17" s="90"/>
      <c r="C17" s="39"/>
      <c r="D17" s="26"/>
      <c r="E17" s="27"/>
      <c r="F17" s="27"/>
      <c r="G17" s="27"/>
      <c r="H17" s="41"/>
      <c r="I17" s="28"/>
      <c r="J17" s="92"/>
      <c r="K17" s="92"/>
      <c r="L17" s="92"/>
      <c r="M17" s="92"/>
      <c r="N17" s="92"/>
      <c r="O17" s="92"/>
      <c r="P17" s="92"/>
      <c r="Q17" s="30">
        <v>12</v>
      </c>
    </row>
    <row r="18" spans="1:17" ht="36" customHeight="1" x14ac:dyDescent="0.25">
      <c r="A18" s="90"/>
      <c r="B18" s="90"/>
      <c r="C18" s="39"/>
      <c r="D18" s="26"/>
      <c r="E18" s="42"/>
      <c r="F18" s="42"/>
      <c r="G18" s="28"/>
      <c r="H18" s="92"/>
      <c r="I18" s="92"/>
      <c r="J18" s="92"/>
      <c r="K18" s="92"/>
      <c r="L18" s="92"/>
      <c r="M18" s="92"/>
      <c r="N18" s="92"/>
      <c r="O18" s="92"/>
      <c r="P18" s="92"/>
      <c r="Q18" s="31">
        <v>8</v>
      </c>
    </row>
    <row r="19" spans="1:17" ht="36" customHeight="1" x14ac:dyDescent="0.25">
      <c r="A19" s="90"/>
      <c r="B19" s="90"/>
      <c r="C19" s="32"/>
      <c r="D19" s="33"/>
      <c r="E19" s="28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34">
        <v>4</v>
      </c>
    </row>
    <row r="20" spans="1:17" ht="36" customHeight="1" x14ac:dyDescent="0.25">
      <c r="A20" s="90"/>
      <c r="B20" s="90"/>
      <c r="C20" s="28"/>
      <c r="D20" s="93" t="s">
        <v>37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35">
        <v>0</v>
      </c>
    </row>
    <row r="21" spans="1:17" ht="24.75" customHeight="1" x14ac:dyDescent="0.25">
      <c r="A21" s="90" t="s">
        <v>40</v>
      </c>
      <c r="B21" s="90"/>
      <c r="C21" s="91" t="s">
        <v>41</v>
      </c>
      <c r="D21" s="91"/>
      <c r="E21" s="91"/>
      <c r="F21" s="91"/>
      <c r="G21" s="27"/>
      <c r="H21" s="27"/>
      <c r="I21" s="27"/>
      <c r="J21" s="27"/>
      <c r="K21" s="43">
        <f>IF(K22="X",Q22,IF(I23="X",Q23,IF(G24="X",Q24,IF(E25="X",Q25,0))))</f>
        <v>0</v>
      </c>
      <c r="L21" s="27"/>
      <c r="M21" s="44"/>
      <c r="N21" s="27"/>
      <c r="O21" s="27"/>
      <c r="P21" s="45" t="s">
        <v>42</v>
      </c>
      <c r="Q21" s="25" t="str">
        <f>CONCATENATE(K21," sur ",Q22," points")</f>
        <v>0 sur 15 points</v>
      </c>
    </row>
    <row r="22" spans="1:17" ht="36" customHeight="1" x14ac:dyDescent="0.25">
      <c r="A22" s="90"/>
      <c r="B22" s="90"/>
      <c r="C22" s="39"/>
      <c r="D22" s="26"/>
      <c r="E22" s="27"/>
      <c r="F22" s="27"/>
      <c r="G22" s="27"/>
      <c r="H22" s="27"/>
      <c r="I22" s="27"/>
      <c r="J22" s="40"/>
      <c r="K22" s="28"/>
      <c r="L22" s="92"/>
      <c r="M22" s="92"/>
      <c r="N22" s="92"/>
      <c r="O22" s="92"/>
      <c r="P22" s="92"/>
      <c r="Q22" s="29">
        <v>15</v>
      </c>
    </row>
    <row r="23" spans="1:17" ht="36" customHeight="1" x14ac:dyDescent="0.25">
      <c r="A23" s="90"/>
      <c r="B23" s="90"/>
      <c r="C23" s="26"/>
      <c r="D23" s="26"/>
      <c r="E23" s="27"/>
      <c r="F23" s="27"/>
      <c r="G23" s="27"/>
      <c r="H23" s="27"/>
      <c r="I23" s="28"/>
      <c r="J23" s="92"/>
      <c r="K23" s="92"/>
      <c r="L23" s="92"/>
      <c r="M23" s="92"/>
      <c r="N23" s="92"/>
      <c r="O23" s="92"/>
      <c r="P23" s="92"/>
      <c r="Q23" s="46">
        <v>12</v>
      </c>
    </row>
    <row r="24" spans="1:17" ht="36" customHeight="1" x14ac:dyDescent="0.25">
      <c r="A24" s="90"/>
      <c r="B24" s="90"/>
      <c r="C24" s="26"/>
      <c r="D24" s="26"/>
      <c r="E24" s="27"/>
      <c r="F24" s="27"/>
      <c r="G24" s="28"/>
      <c r="H24" s="92"/>
      <c r="I24" s="92"/>
      <c r="J24" s="92"/>
      <c r="K24" s="92"/>
      <c r="L24" s="92"/>
      <c r="M24" s="92"/>
      <c r="N24" s="92"/>
      <c r="O24" s="92"/>
      <c r="P24" s="92"/>
      <c r="Q24" s="30">
        <v>8</v>
      </c>
    </row>
    <row r="25" spans="1:17" ht="36" customHeight="1" x14ac:dyDescent="0.25">
      <c r="A25" s="90"/>
      <c r="B25" s="90"/>
      <c r="C25" s="32"/>
      <c r="D25" s="33"/>
      <c r="E25" s="28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34">
        <v>4</v>
      </c>
    </row>
    <row r="26" spans="1:17" ht="36" customHeight="1" x14ac:dyDescent="0.25">
      <c r="A26" s="90"/>
      <c r="B26" s="90"/>
      <c r="C26" s="28"/>
      <c r="D26" s="93" t="s">
        <v>37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35">
        <v>0</v>
      </c>
    </row>
    <row r="27" spans="1:17" ht="24.75" customHeight="1" x14ac:dyDescent="0.25">
      <c r="A27" s="85" t="s">
        <v>43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47">
        <f>K9+K15+K21</f>
        <v>0</v>
      </c>
    </row>
    <row r="28" spans="1:17" ht="24.75" customHeight="1" x14ac:dyDescent="0.25">
      <c r="A28" s="85" t="s">
        <v>44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47">
        <f>Q27*2</f>
        <v>0</v>
      </c>
    </row>
    <row r="29" spans="1:17" ht="18.75" customHeight="1" x14ac:dyDescent="0.25">
      <c r="A29" s="86" t="s">
        <v>45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ht="99.75" customHeight="1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</row>
    <row r="31" spans="1:17" ht="26.25" customHeight="1" x14ac:dyDescent="0.25">
      <c r="A31" s="48" t="s">
        <v>46</v>
      </c>
      <c r="B31" s="49"/>
      <c r="C31" s="88"/>
      <c r="D31" s="88"/>
      <c r="E31" s="88"/>
      <c r="F31" s="88"/>
      <c r="G31" s="88"/>
      <c r="H31" s="88"/>
      <c r="I31" s="89" t="s">
        <v>47</v>
      </c>
      <c r="J31" s="89"/>
      <c r="K31" s="89"/>
      <c r="L31" s="88"/>
      <c r="M31" s="88"/>
      <c r="N31" s="88"/>
      <c r="O31" s="88"/>
      <c r="P31" s="88"/>
      <c r="Q31" s="88"/>
    </row>
    <row r="32" spans="1:17" x14ac:dyDescent="0.25">
      <c r="A32" s="83" t="s">
        <v>48</v>
      </c>
      <c r="B32" s="83"/>
      <c r="C32" s="83"/>
      <c r="D32" s="83"/>
      <c r="E32" s="83"/>
      <c r="F32" s="83"/>
      <c r="G32" s="83"/>
      <c r="H32" s="83"/>
      <c r="I32" s="83" t="s">
        <v>48</v>
      </c>
      <c r="J32" s="83"/>
      <c r="K32" s="83"/>
      <c r="L32" s="83"/>
      <c r="M32" s="83"/>
      <c r="N32" s="83"/>
      <c r="O32" s="83"/>
      <c r="P32" s="83"/>
      <c r="Q32" s="83"/>
    </row>
    <row r="33" spans="1:17" ht="67.5" customHeight="1" x14ac:dyDescent="0.2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1:17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P34" s="4"/>
    </row>
    <row r="35" spans="1:17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</sheetData>
  <sheetProtection sheet="1" objects="1" scenarios="1" selectLockedCells="1"/>
  <mergeCells count="50">
    <mergeCell ref="A1:Q1"/>
    <mergeCell ref="A2:Q2"/>
    <mergeCell ref="A3:G3"/>
    <mergeCell ref="L3:Q3"/>
    <mergeCell ref="A4:G4"/>
    <mergeCell ref="H4:Q4"/>
    <mergeCell ref="A5:G5"/>
    <mergeCell ref="H5:K5"/>
    <mergeCell ref="L5:O5"/>
    <mergeCell ref="P5:Q7"/>
    <mergeCell ref="A6:B7"/>
    <mergeCell ref="C6:G6"/>
    <mergeCell ref="H6:K6"/>
    <mergeCell ref="L6:O6"/>
    <mergeCell ref="C7:G7"/>
    <mergeCell ref="H7:K7"/>
    <mergeCell ref="L7:O7"/>
    <mergeCell ref="A8:B8"/>
    <mergeCell ref="C8:Q8"/>
    <mergeCell ref="A9:B14"/>
    <mergeCell ref="L10:P10"/>
    <mergeCell ref="J11:P11"/>
    <mergeCell ref="H12:P12"/>
    <mergeCell ref="F13:P13"/>
    <mergeCell ref="D14:P14"/>
    <mergeCell ref="A15:B20"/>
    <mergeCell ref="C15:E15"/>
    <mergeCell ref="L16:P16"/>
    <mergeCell ref="J17:P17"/>
    <mergeCell ref="H18:P18"/>
    <mergeCell ref="F19:P19"/>
    <mergeCell ref="D20:P20"/>
    <mergeCell ref="A21:B26"/>
    <mergeCell ref="C21:F21"/>
    <mergeCell ref="L22:P22"/>
    <mergeCell ref="J23:P23"/>
    <mergeCell ref="H24:P24"/>
    <mergeCell ref="F25:P25"/>
    <mergeCell ref="D26:P26"/>
    <mergeCell ref="A32:H32"/>
    <mergeCell ref="I32:Q32"/>
    <mergeCell ref="A33:H33"/>
    <mergeCell ref="I33:Q33"/>
    <mergeCell ref="A27:P27"/>
    <mergeCell ref="A28:P28"/>
    <mergeCell ref="A29:Q29"/>
    <mergeCell ref="A30:Q30"/>
    <mergeCell ref="C31:H31"/>
    <mergeCell ref="I31:K31"/>
    <mergeCell ref="L31:Q31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Parametres!$A$2</xm:f>
          </x14:formula1>
          <x14:formula2>
            <xm:f>0</xm:f>
          </x14:formula2>
          <xm:sqref>K10 I11 G12 E13 C14 K16 I17 G18 E19 C20 K22 I23 G24 E25 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5"/>
  <sheetViews>
    <sheetView zoomScale="86" zoomScaleNormal="86" workbookViewId="0"/>
  </sheetViews>
  <sheetFormatPr baseColWidth="10" defaultColWidth="10.7109375" defaultRowHeight="15" x14ac:dyDescent="0.25"/>
  <cols>
    <col min="3" max="15" width="7.7109375" customWidth="1"/>
    <col min="16" max="16" width="10.42578125" customWidth="1"/>
    <col min="17" max="17" width="16.28515625" customWidth="1"/>
  </cols>
  <sheetData>
    <row r="1" spans="1:19" ht="30.75" customHeight="1" x14ac:dyDescent="0.25">
      <c r="A1" s="106" t="s">
        <v>49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9" ht="33" customHeight="1" x14ac:dyDescent="0.25">
      <c r="A2" s="118" t="s">
        <v>50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19" ht="16.5" customHeight="1" x14ac:dyDescent="0.25">
      <c r="A3" s="108" t="s">
        <v>26</v>
      </c>
      <c r="B3" s="108"/>
      <c r="C3" s="108"/>
      <c r="D3" s="108"/>
      <c r="E3" s="108"/>
      <c r="F3" s="108"/>
      <c r="G3" s="108"/>
      <c r="H3" s="17"/>
      <c r="I3" s="17"/>
      <c r="J3" s="17"/>
      <c r="K3" s="18"/>
      <c r="L3" s="109" t="s">
        <v>27</v>
      </c>
      <c r="M3" s="109"/>
      <c r="N3" s="109"/>
      <c r="O3" s="109"/>
      <c r="P3" s="109"/>
      <c r="Q3" s="109"/>
    </row>
    <row r="4" spans="1:19" ht="24.75" customHeight="1" x14ac:dyDescent="0.3">
      <c r="A4" s="110" t="s">
        <v>28</v>
      </c>
      <c r="B4" s="110"/>
      <c r="C4" s="110"/>
      <c r="D4" s="110"/>
      <c r="E4" s="110"/>
      <c r="F4" s="110"/>
      <c r="G4" s="110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9" s="19" customFormat="1" ht="26.25" customHeight="1" x14ac:dyDescent="0.25">
      <c r="A5" s="97"/>
      <c r="B5" s="97"/>
      <c r="C5" s="97"/>
      <c r="D5" s="97"/>
      <c r="E5" s="97"/>
      <c r="F5" s="97"/>
      <c r="G5" s="97"/>
      <c r="H5" s="114" t="s">
        <v>29</v>
      </c>
      <c r="I5" s="114"/>
      <c r="J5" s="114"/>
      <c r="K5" s="114"/>
      <c r="L5" s="114" t="s">
        <v>30</v>
      </c>
      <c r="M5" s="114"/>
      <c r="N5" s="114"/>
      <c r="O5" s="114"/>
      <c r="P5" s="99"/>
      <c r="Q5" s="99"/>
      <c r="S5" s="51"/>
    </row>
    <row r="6" spans="1:19" ht="24.75" customHeight="1" x14ac:dyDescent="0.25">
      <c r="A6" s="100" t="s">
        <v>31</v>
      </c>
      <c r="B6" s="100"/>
      <c r="C6" s="101" t="s">
        <v>32</v>
      </c>
      <c r="D6" s="101"/>
      <c r="E6" s="101"/>
      <c r="F6" s="101"/>
      <c r="G6" s="101"/>
      <c r="H6" s="115"/>
      <c r="I6" s="115"/>
      <c r="J6" s="115"/>
      <c r="K6" s="115"/>
      <c r="L6" s="115"/>
      <c r="M6" s="115"/>
      <c r="N6" s="115"/>
      <c r="O6" s="115"/>
      <c r="P6" s="99"/>
      <c r="Q6" s="99"/>
    </row>
    <row r="7" spans="1:19" ht="24.75" customHeight="1" x14ac:dyDescent="0.25">
      <c r="A7" s="100"/>
      <c r="B7" s="100"/>
      <c r="C7" s="104" t="s">
        <v>33</v>
      </c>
      <c r="D7" s="104"/>
      <c r="E7" s="104"/>
      <c r="F7" s="104"/>
      <c r="G7" s="104"/>
      <c r="H7" s="116"/>
      <c r="I7" s="116"/>
      <c r="J7" s="116"/>
      <c r="K7" s="116"/>
      <c r="L7" s="115"/>
      <c r="M7" s="115"/>
      <c r="N7" s="115"/>
      <c r="O7" s="115"/>
      <c r="P7" s="117" t="s">
        <v>51</v>
      </c>
      <c r="Q7" s="117"/>
    </row>
    <row r="8" spans="1:19" ht="20.25" customHeight="1" x14ac:dyDescent="0.25">
      <c r="A8" s="95" t="s">
        <v>34</v>
      </c>
      <c r="B8" s="95"/>
      <c r="C8" s="95" t="s">
        <v>35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</row>
    <row r="9" spans="1:19" ht="24.75" customHeight="1" x14ac:dyDescent="0.25">
      <c r="A9" s="90" t="s">
        <v>12</v>
      </c>
      <c r="B9" s="90"/>
      <c r="C9" s="20"/>
      <c r="D9" s="20"/>
      <c r="E9" s="20"/>
      <c r="F9" s="21"/>
      <c r="G9" s="21"/>
      <c r="H9" s="21"/>
      <c r="I9" s="21"/>
      <c r="J9" s="21"/>
      <c r="K9" s="22">
        <f>IF(K10="X",5,IF(I11="X",4,IF(G12="X",3,IF(E13="X",2,0))))</f>
        <v>0</v>
      </c>
      <c r="L9" s="21"/>
      <c r="M9" s="21"/>
      <c r="N9" s="23"/>
      <c r="O9" s="23"/>
      <c r="P9" s="24" t="s">
        <v>36</v>
      </c>
      <c r="Q9" s="25" t="str">
        <f>CONCATENATE(K9," sur ",Q10," points")</f>
        <v>0 sur 12 points</v>
      </c>
    </row>
    <row r="10" spans="1:19" ht="36" customHeight="1" x14ac:dyDescent="0.25">
      <c r="A10" s="90"/>
      <c r="B10" s="90"/>
      <c r="C10" s="26"/>
      <c r="D10" s="26"/>
      <c r="E10" s="27"/>
      <c r="F10" s="27"/>
      <c r="G10" s="27"/>
      <c r="H10" s="27"/>
      <c r="I10" s="27"/>
      <c r="J10" s="27"/>
      <c r="K10" s="28"/>
      <c r="L10" s="112"/>
      <c r="M10" s="112"/>
      <c r="N10" s="112"/>
      <c r="O10" s="112"/>
      <c r="P10" s="112"/>
      <c r="Q10" s="29">
        <v>12</v>
      </c>
    </row>
    <row r="11" spans="1:19" ht="36" customHeight="1" x14ac:dyDescent="0.25">
      <c r="A11" s="90"/>
      <c r="B11" s="90"/>
      <c r="C11" s="26"/>
      <c r="D11" s="26"/>
      <c r="E11" s="27"/>
      <c r="F11" s="27"/>
      <c r="G11" s="27"/>
      <c r="H11" s="27"/>
      <c r="I11" s="28"/>
      <c r="J11" s="113" t="s">
        <v>52</v>
      </c>
      <c r="K11" s="113"/>
      <c r="L11" s="113"/>
      <c r="M11" s="113"/>
      <c r="N11" s="113"/>
      <c r="O11" s="113"/>
      <c r="P11" s="113"/>
      <c r="Q11" s="30">
        <v>8</v>
      </c>
    </row>
    <row r="12" spans="1:19" ht="36" customHeight="1" x14ac:dyDescent="0.25">
      <c r="A12" s="90"/>
      <c r="B12" s="90"/>
      <c r="C12" s="26"/>
      <c r="D12" s="26"/>
      <c r="E12" s="27"/>
      <c r="F12" s="27"/>
      <c r="G12" s="28"/>
      <c r="H12" s="92"/>
      <c r="I12" s="92"/>
      <c r="J12" s="92"/>
      <c r="K12" s="92"/>
      <c r="L12" s="92"/>
      <c r="M12" s="92"/>
      <c r="N12" s="92"/>
      <c r="O12" s="92"/>
      <c r="P12" s="92"/>
      <c r="Q12" s="31">
        <v>5</v>
      </c>
    </row>
    <row r="13" spans="1:19" ht="36" customHeight="1" x14ac:dyDescent="0.25">
      <c r="A13" s="90"/>
      <c r="B13" s="90"/>
      <c r="C13" s="32"/>
      <c r="D13" s="33"/>
      <c r="E13" s="28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34">
        <v>3</v>
      </c>
    </row>
    <row r="14" spans="1:19" ht="36" customHeight="1" x14ac:dyDescent="0.25">
      <c r="A14" s="90"/>
      <c r="B14" s="90"/>
      <c r="C14" s="28"/>
      <c r="D14" s="93" t="s">
        <v>37</v>
      </c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35">
        <v>0</v>
      </c>
    </row>
    <row r="15" spans="1:19" ht="24.75" customHeight="1" x14ac:dyDescent="0.25">
      <c r="A15" s="90" t="s">
        <v>13</v>
      </c>
      <c r="B15" s="90"/>
      <c r="C15" s="94" t="s">
        <v>38</v>
      </c>
      <c r="D15" s="94"/>
      <c r="E15" s="94"/>
      <c r="F15" s="36"/>
      <c r="G15" s="36"/>
      <c r="H15" s="36"/>
      <c r="I15" s="36"/>
      <c r="J15" s="36"/>
      <c r="K15" s="37">
        <f>IF(K16="X",5,IF(I17="X",4,IF(G18="X",3,IF(E19="X",2,0))))</f>
        <v>0</v>
      </c>
      <c r="L15" s="37"/>
      <c r="M15" s="37"/>
      <c r="N15" s="37"/>
      <c r="O15" s="37"/>
      <c r="P15" s="38" t="s">
        <v>39</v>
      </c>
      <c r="Q15" s="25" t="str">
        <f>CONCATENATE(K15," sur ",Q16," points")</f>
        <v>0 sur 15 points</v>
      </c>
    </row>
    <row r="16" spans="1:19" ht="36" customHeight="1" x14ac:dyDescent="0.25">
      <c r="A16" s="90"/>
      <c r="B16" s="90"/>
      <c r="C16" s="39"/>
      <c r="D16" s="26"/>
      <c r="E16" s="27"/>
      <c r="F16" s="27"/>
      <c r="G16" s="27"/>
      <c r="H16" s="27"/>
      <c r="I16" s="27"/>
      <c r="J16" s="40"/>
      <c r="K16" s="28"/>
      <c r="L16" s="112"/>
      <c r="M16" s="112"/>
      <c r="N16" s="112"/>
      <c r="O16" s="112"/>
      <c r="P16" s="112"/>
      <c r="Q16" s="29">
        <v>15</v>
      </c>
    </row>
    <row r="17" spans="1:17" ht="36" customHeight="1" x14ac:dyDescent="0.25">
      <c r="A17" s="90"/>
      <c r="B17" s="90"/>
      <c r="C17" s="39"/>
      <c r="D17" s="26"/>
      <c r="E17" s="27"/>
      <c r="F17" s="27"/>
      <c r="G17" s="27"/>
      <c r="H17" s="41"/>
      <c r="I17" s="28"/>
      <c r="J17" s="92"/>
      <c r="K17" s="92"/>
      <c r="L17" s="92"/>
      <c r="M17" s="92"/>
      <c r="N17" s="92"/>
      <c r="O17" s="92"/>
      <c r="P17" s="92"/>
      <c r="Q17" s="30">
        <v>12</v>
      </c>
    </row>
    <row r="18" spans="1:17" ht="36" customHeight="1" x14ac:dyDescent="0.25">
      <c r="A18" s="90"/>
      <c r="B18" s="90"/>
      <c r="C18" s="39"/>
      <c r="D18" s="26"/>
      <c r="E18" s="42"/>
      <c r="F18" s="42"/>
      <c r="G18" s="28"/>
      <c r="H18" s="92"/>
      <c r="I18" s="92"/>
      <c r="J18" s="92"/>
      <c r="K18" s="92"/>
      <c r="L18" s="92"/>
      <c r="M18" s="92"/>
      <c r="N18" s="92"/>
      <c r="O18" s="92"/>
      <c r="P18" s="92"/>
      <c r="Q18" s="31">
        <v>8</v>
      </c>
    </row>
    <row r="19" spans="1:17" ht="36" customHeight="1" x14ac:dyDescent="0.25">
      <c r="A19" s="90"/>
      <c r="B19" s="90"/>
      <c r="C19" s="32"/>
      <c r="D19" s="33"/>
      <c r="E19" s="28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34">
        <v>4</v>
      </c>
    </row>
    <row r="20" spans="1:17" ht="36" customHeight="1" x14ac:dyDescent="0.25">
      <c r="A20" s="90"/>
      <c r="B20" s="90"/>
      <c r="C20" s="28"/>
      <c r="D20" s="93" t="s">
        <v>37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35">
        <v>0</v>
      </c>
    </row>
    <row r="21" spans="1:17" ht="24.75" customHeight="1" x14ac:dyDescent="0.25">
      <c r="A21" s="90" t="s">
        <v>14</v>
      </c>
      <c r="B21" s="90"/>
      <c r="C21" s="20"/>
      <c r="D21" s="20"/>
      <c r="E21" s="20"/>
      <c r="F21" s="20"/>
      <c r="G21" s="27"/>
      <c r="H21" s="27"/>
      <c r="I21" s="27"/>
      <c r="J21" s="27"/>
      <c r="K21" s="43">
        <f>IF(I23="X",5,IF(G24="X",4,IF(E25="X",2,0)))</f>
        <v>0</v>
      </c>
      <c r="L21" s="27"/>
      <c r="M21" s="44"/>
      <c r="N21" s="27"/>
      <c r="O21" s="27"/>
      <c r="P21" s="45" t="s">
        <v>42</v>
      </c>
      <c r="Q21" s="25" t="str">
        <f>CONCATENATE(K21," sur ",Q22," points")</f>
        <v>0 sur 13 points</v>
      </c>
    </row>
    <row r="22" spans="1:17" ht="36" customHeight="1" x14ac:dyDescent="0.25">
      <c r="A22" s="90"/>
      <c r="B22" s="90"/>
      <c r="C22" s="39"/>
      <c r="D22" s="26"/>
      <c r="E22" s="27"/>
      <c r="F22" s="27"/>
      <c r="G22" s="27"/>
      <c r="H22" s="27"/>
      <c r="I22" s="27"/>
      <c r="J22" s="40"/>
      <c r="K22" s="28"/>
      <c r="L22" s="92"/>
      <c r="M22" s="92"/>
      <c r="N22" s="92"/>
      <c r="O22" s="92"/>
      <c r="P22" s="92"/>
      <c r="Q22" s="29">
        <v>13</v>
      </c>
    </row>
    <row r="23" spans="1:17" ht="36" customHeight="1" x14ac:dyDescent="0.25">
      <c r="A23" s="90"/>
      <c r="B23" s="90"/>
      <c r="C23" s="26"/>
      <c r="D23" s="26"/>
      <c r="E23" s="27"/>
      <c r="F23" s="27"/>
      <c r="G23" s="27"/>
      <c r="H23" s="27"/>
      <c r="I23" s="28"/>
      <c r="J23" s="92"/>
      <c r="K23" s="92"/>
      <c r="L23" s="92"/>
      <c r="M23" s="92"/>
      <c r="N23" s="92"/>
      <c r="O23" s="92"/>
      <c r="P23" s="92"/>
      <c r="Q23" s="46">
        <v>10</v>
      </c>
    </row>
    <row r="24" spans="1:17" ht="36" customHeight="1" x14ac:dyDescent="0.25">
      <c r="A24" s="90"/>
      <c r="B24" s="90"/>
      <c r="C24" s="26"/>
      <c r="D24" s="26"/>
      <c r="E24" s="27"/>
      <c r="F24" s="27"/>
      <c r="G24" s="28"/>
      <c r="H24" s="92"/>
      <c r="I24" s="92"/>
      <c r="J24" s="92"/>
      <c r="K24" s="92"/>
      <c r="L24" s="92"/>
      <c r="M24" s="92"/>
      <c r="N24" s="92"/>
      <c r="O24" s="92"/>
      <c r="P24" s="92"/>
      <c r="Q24" s="30">
        <v>8</v>
      </c>
    </row>
    <row r="25" spans="1:17" ht="36" customHeight="1" x14ac:dyDescent="0.25">
      <c r="A25" s="90"/>
      <c r="B25" s="90"/>
      <c r="C25" s="32"/>
      <c r="D25" s="33"/>
      <c r="E25" s="28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34">
        <v>4</v>
      </c>
    </row>
    <row r="26" spans="1:17" ht="36" customHeight="1" x14ac:dyDescent="0.25">
      <c r="A26" s="90"/>
      <c r="B26" s="90"/>
      <c r="C26" s="28"/>
      <c r="D26" s="93" t="s">
        <v>37</v>
      </c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35">
        <v>0</v>
      </c>
    </row>
    <row r="27" spans="1:17" ht="24.75" customHeight="1" x14ac:dyDescent="0.25">
      <c r="A27" s="85" t="s">
        <v>43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47">
        <f>K9+K15+K21</f>
        <v>0</v>
      </c>
    </row>
    <row r="28" spans="1:17" ht="24.75" customHeight="1" x14ac:dyDescent="0.25">
      <c r="A28" s="85" t="s">
        <v>44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47">
        <f>Q27*2</f>
        <v>0</v>
      </c>
    </row>
    <row r="29" spans="1:17" ht="18.75" customHeight="1" x14ac:dyDescent="0.25">
      <c r="A29" s="86" t="s">
        <v>45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ht="99.75" customHeight="1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</row>
    <row r="31" spans="1:17" ht="26.25" customHeight="1" x14ac:dyDescent="0.25">
      <c r="A31" s="48" t="s">
        <v>46</v>
      </c>
      <c r="B31" s="49"/>
      <c r="C31" s="88"/>
      <c r="D31" s="88"/>
      <c r="E31" s="88"/>
      <c r="F31" s="88"/>
      <c r="G31" s="88"/>
      <c r="H31" s="88"/>
      <c r="I31" s="89" t="s">
        <v>47</v>
      </c>
      <c r="J31" s="89"/>
      <c r="K31" s="89"/>
      <c r="L31" s="88"/>
      <c r="M31" s="88"/>
      <c r="N31" s="88"/>
      <c r="O31" s="88"/>
      <c r="P31" s="88"/>
      <c r="Q31" s="88"/>
    </row>
    <row r="32" spans="1:17" x14ac:dyDescent="0.25">
      <c r="A32" s="83" t="s">
        <v>48</v>
      </c>
      <c r="B32" s="83"/>
      <c r="C32" s="83"/>
      <c r="D32" s="83"/>
      <c r="E32" s="83"/>
      <c r="F32" s="83"/>
      <c r="G32" s="83"/>
      <c r="H32" s="83"/>
      <c r="I32" s="83" t="s">
        <v>48</v>
      </c>
      <c r="J32" s="83"/>
      <c r="K32" s="83"/>
      <c r="L32" s="83"/>
      <c r="M32" s="83"/>
      <c r="N32" s="83"/>
      <c r="O32" s="83"/>
      <c r="P32" s="83"/>
      <c r="Q32" s="83"/>
    </row>
    <row r="33" spans="1:17" ht="67.5" customHeight="1" x14ac:dyDescent="0.25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</row>
    <row r="34" spans="1:17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P34" s="4"/>
    </row>
    <row r="35" spans="1:17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</row>
  </sheetData>
  <sheetProtection sheet="1" objects="1" scenarios="1" selectLockedCells="1"/>
  <mergeCells count="50">
    <mergeCell ref="A1:Q1"/>
    <mergeCell ref="A2:Q2"/>
    <mergeCell ref="A3:G3"/>
    <mergeCell ref="L3:Q3"/>
    <mergeCell ref="A4:G4"/>
    <mergeCell ref="H4:Q4"/>
    <mergeCell ref="A5:G5"/>
    <mergeCell ref="H5:K5"/>
    <mergeCell ref="L5:O5"/>
    <mergeCell ref="P5:Q6"/>
    <mergeCell ref="A6:B7"/>
    <mergeCell ref="C6:G6"/>
    <mergeCell ref="H6:K6"/>
    <mergeCell ref="L6:O6"/>
    <mergeCell ref="C7:G7"/>
    <mergeCell ref="H7:K7"/>
    <mergeCell ref="L7:O7"/>
    <mergeCell ref="P7:Q7"/>
    <mergeCell ref="A8:B8"/>
    <mergeCell ref="C8:Q8"/>
    <mergeCell ref="A9:B14"/>
    <mergeCell ref="L10:P10"/>
    <mergeCell ref="J11:P11"/>
    <mergeCell ref="H12:P12"/>
    <mergeCell ref="F13:P13"/>
    <mergeCell ref="D14:P14"/>
    <mergeCell ref="A15:B20"/>
    <mergeCell ref="C15:E15"/>
    <mergeCell ref="L16:P16"/>
    <mergeCell ref="J17:P17"/>
    <mergeCell ref="H18:P18"/>
    <mergeCell ref="F19:P19"/>
    <mergeCell ref="D20:P20"/>
    <mergeCell ref="A21:B26"/>
    <mergeCell ref="L22:P22"/>
    <mergeCell ref="J23:P23"/>
    <mergeCell ref="H24:P24"/>
    <mergeCell ref="F25:P25"/>
    <mergeCell ref="D26:P26"/>
    <mergeCell ref="A32:H32"/>
    <mergeCell ref="I32:Q32"/>
    <mergeCell ref="A33:H33"/>
    <mergeCell ref="I33:Q33"/>
    <mergeCell ref="A27:P27"/>
    <mergeCell ref="A28:P28"/>
    <mergeCell ref="A29:Q29"/>
    <mergeCell ref="A30:Q30"/>
    <mergeCell ref="C31:H31"/>
    <mergeCell ref="I31:K31"/>
    <mergeCell ref="L31:Q31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Parametres!$A$2</xm:f>
          </x14:formula1>
          <x14:formula2>
            <xm:f>0</xm:f>
          </x14:formula2>
          <xm:sqref>K10 I11 G12 E13 C14 K16 I17 G18 E19 C20 K22 I23 G24 E25 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6"/>
  <sheetViews>
    <sheetView zoomScale="86" zoomScaleNormal="86" workbookViewId="0"/>
  </sheetViews>
  <sheetFormatPr baseColWidth="10" defaultColWidth="10.7109375" defaultRowHeight="15" x14ac:dyDescent="0.25"/>
  <cols>
    <col min="1" max="1" width="26" customWidth="1"/>
    <col min="18" max="18" width="28.28515625" customWidth="1"/>
  </cols>
  <sheetData>
    <row r="1" spans="1:18" ht="22.15" customHeight="1" x14ac:dyDescent="0.35">
      <c r="A1" s="136" t="s">
        <v>53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18" ht="23.25" x14ac:dyDescent="0.35">
      <c r="A2" s="137" t="s">
        <v>54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23.25" x14ac:dyDescent="0.35">
      <c r="A3" s="137" t="s">
        <v>55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8" x14ac:dyDescent="0.25">
      <c r="A4" s="132" t="s">
        <v>56</v>
      </c>
      <c r="B4" s="132"/>
      <c r="C4" s="132"/>
      <c r="D4" s="132"/>
      <c r="E4" s="132"/>
      <c r="F4" s="132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1:18" ht="24" customHeight="1" x14ac:dyDescent="0.25">
      <c r="A5" s="132"/>
      <c r="B5" s="132"/>
      <c r="C5" s="132"/>
      <c r="D5" s="132"/>
      <c r="E5" s="132"/>
      <c r="F5" s="132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</row>
    <row r="6" spans="1:18" x14ac:dyDescent="0.25">
      <c r="A6" s="132" t="s">
        <v>57</v>
      </c>
      <c r="B6" s="132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2" t="s">
        <v>27</v>
      </c>
      <c r="R6" s="132"/>
    </row>
    <row r="7" spans="1:18" x14ac:dyDescent="0.25">
      <c r="A7" s="132"/>
      <c r="B7" s="132"/>
      <c r="C7" s="132"/>
      <c r="D7" s="132"/>
      <c r="E7" s="132"/>
      <c r="F7" s="132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2"/>
      <c r="R7" s="132"/>
    </row>
    <row r="8" spans="1:18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</row>
    <row r="9" spans="1:18" ht="21" x14ac:dyDescent="0.25">
      <c r="A9" s="53" t="s">
        <v>34</v>
      </c>
      <c r="B9" s="134" t="s">
        <v>58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</row>
    <row r="10" spans="1:18" ht="36" customHeight="1" x14ac:dyDescent="0.25">
      <c r="A10" s="127" t="s">
        <v>18</v>
      </c>
      <c r="B10" s="54"/>
      <c r="C10" s="54"/>
      <c r="D10" s="54"/>
      <c r="E10" s="54"/>
      <c r="F10" s="54"/>
      <c r="G10" s="54"/>
      <c r="H10" s="54"/>
      <c r="I10" s="54"/>
      <c r="J10" s="55">
        <f>IF(J11="X",R11,IF(H12="X",R12,IF(F13="X",R13,IF(D14="X",R14,0))))</f>
        <v>0</v>
      </c>
      <c r="K10" s="56"/>
      <c r="L10" s="56"/>
      <c r="M10" s="135" t="s">
        <v>59</v>
      </c>
      <c r="N10" s="135"/>
      <c r="O10" s="135"/>
      <c r="P10" s="135"/>
      <c r="Q10" s="135"/>
      <c r="R10" s="57" t="str">
        <f>CONCATENATE(J10," sur ",R11," points")</f>
        <v>0 sur 15 points</v>
      </c>
    </row>
    <row r="11" spans="1:18" ht="39.75" customHeight="1" x14ac:dyDescent="0.25">
      <c r="A11" s="127"/>
      <c r="B11" s="58"/>
      <c r="C11" s="59"/>
      <c r="D11" s="58"/>
      <c r="E11" s="59"/>
      <c r="F11" s="59"/>
      <c r="G11" s="59"/>
      <c r="H11" s="59"/>
      <c r="I11" s="59"/>
      <c r="J11" s="60"/>
      <c r="K11" s="131"/>
      <c r="L11" s="131"/>
      <c r="M11" s="131"/>
      <c r="N11" s="131"/>
      <c r="O11" s="131"/>
      <c r="P11" s="131"/>
      <c r="Q11" s="131"/>
      <c r="R11" s="61">
        <v>15</v>
      </c>
    </row>
    <row r="12" spans="1:18" ht="39.75" customHeight="1" x14ac:dyDescent="0.25">
      <c r="A12" s="127"/>
      <c r="B12" s="58"/>
      <c r="C12" s="59"/>
      <c r="D12" s="58"/>
      <c r="E12" s="59"/>
      <c r="F12" s="59"/>
      <c r="G12" s="59"/>
      <c r="H12" s="60"/>
      <c r="I12" s="129"/>
      <c r="J12" s="129"/>
      <c r="K12" s="129"/>
      <c r="L12" s="129"/>
      <c r="M12" s="129"/>
      <c r="N12" s="129"/>
      <c r="O12" s="129"/>
      <c r="P12" s="129"/>
      <c r="Q12" s="129"/>
      <c r="R12" s="61">
        <v>12</v>
      </c>
    </row>
    <row r="13" spans="1:18" ht="39.75" customHeight="1" x14ac:dyDescent="0.25">
      <c r="A13" s="127"/>
      <c r="B13" s="58"/>
      <c r="C13" s="59"/>
      <c r="D13" s="58"/>
      <c r="E13" s="59"/>
      <c r="F13" s="60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61">
        <v>8</v>
      </c>
    </row>
    <row r="14" spans="1:18" ht="39.75" customHeight="1" x14ac:dyDescent="0.25">
      <c r="A14" s="127"/>
      <c r="B14" s="58"/>
      <c r="C14" s="59"/>
      <c r="D14" s="60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61">
        <v>4</v>
      </c>
    </row>
    <row r="15" spans="1:18" ht="39.75" customHeight="1" x14ac:dyDescent="0.25">
      <c r="A15" s="127"/>
      <c r="B15" s="60"/>
      <c r="C15" s="130" t="s">
        <v>37</v>
      </c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61">
        <v>0</v>
      </c>
    </row>
    <row r="16" spans="1:18" ht="36" customHeight="1" x14ac:dyDescent="0.25">
      <c r="A16" s="127" t="s">
        <v>19</v>
      </c>
      <c r="B16" s="54"/>
      <c r="C16" s="54"/>
      <c r="D16" s="59"/>
      <c r="E16" s="59"/>
      <c r="F16" s="59"/>
      <c r="G16" s="59"/>
      <c r="H16" s="59"/>
      <c r="I16" s="59"/>
      <c r="J16" s="59"/>
      <c r="K16" s="62"/>
      <c r="L16" s="55">
        <f>IF(L17="X",R17,IF(J18="X",R18,IF(H19="X",R19,IF(F20="X",R20,IF(D21="X",R21,0)))))</f>
        <v>0</v>
      </c>
      <c r="M16" s="128" t="s">
        <v>59</v>
      </c>
      <c r="N16" s="128"/>
      <c r="O16" s="128"/>
      <c r="P16" s="128"/>
      <c r="Q16" s="128"/>
      <c r="R16" s="57" t="str">
        <f>CONCATENATE(L16," sur ",R17," points")</f>
        <v>0 sur 13 points</v>
      </c>
    </row>
    <row r="17" spans="1:18" ht="36" customHeight="1" x14ac:dyDescent="0.25">
      <c r="A17" s="127"/>
      <c r="B17" s="58"/>
      <c r="C17" s="59"/>
      <c r="D17" s="58"/>
      <c r="E17" s="59"/>
      <c r="F17" s="59"/>
      <c r="G17" s="59"/>
      <c r="H17" s="59"/>
      <c r="I17" s="59"/>
      <c r="J17" s="63"/>
      <c r="K17" s="59"/>
      <c r="L17" s="60"/>
      <c r="M17" s="131"/>
      <c r="N17" s="131"/>
      <c r="O17" s="131"/>
      <c r="P17" s="131"/>
      <c r="Q17" s="131"/>
      <c r="R17" s="64">
        <v>13</v>
      </c>
    </row>
    <row r="18" spans="1:18" ht="36" customHeight="1" x14ac:dyDescent="0.25">
      <c r="A18" s="127"/>
      <c r="B18" s="58"/>
      <c r="C18" s="59"/>
      <c r="D18" s="58"/>
      <c r="E18" s="59"/>
      <c r="F18" s="59"/>
      <c r="G18" s="59"/>
      <c r="H18" s="59"/>
      <c r="I18" s="59"/>
      <c r="J18" s="60"/>
      <c r="K18" s="129"/>
      <c r="L18" s="129"/>
      <c r="M18" s="129"/>
      <c r="N18" s="129"/>
      <c r="O18" s="129"/>
      <c r="P18" s="129"/>
      <c r="Q18" s="129"/>
      <c r="R18" s="61">
        <v>10</v>
      </c>
    </row>
    <row r="19" spans="1:18" ht="36" customHeight="1" x14ac:dyDescent="0.25">
      <c r="A19" s="127"/>
      <c r="B19" s="58"/>
      <c r="C19" s="59"/>
      <c r="D19" s="58"/>
      <c r="E19" s="59"/>
      <c r="F19" s="59"/>
      <c r="G19" s="59"/>
      <c r="H19" s="60"/>
      <c r="I19" s="129"/>
      <c r="J19" s="129"/>
      <c r="K19" s="129"/>
      <c r="L19" s="129"/>
      <c r="M19" s="129"/>
      <c r="N19" s="129"/>
      <c r="O19" s="129"/>
      <c r="P19" s="129"/>
      <c r="Q19" s="129"/>
      <c r="R19" s="61">
        <v>8</v>
      </c>
    </row>
    <row r="20" spans="1:18" ht="36" customHeight="1" x14ac:dyDescent="0.25">
      <c r="A20" s="127"/>
      <c r="B20" s="58"/>
      <c r="C20" s="59"/>
      <c r="D20" s="58"/>
      <c r="E20" s="59"/>
      <c r="F20" s="60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61">
        <v>4</v>
      </c>
    </row>
    <row r="21" spans="1:18" ht="36" customHeight="1" x14ac:dyDescent="0.25">
      <c r="A21" s="127"/>
      <c r="B21" s="58"/>
      <c r="C21" s="59"/>
      <c r="D21" s="65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61">
        <v>2</v>
      </c>
    </row>
    <row r="22" spans="1:18" ht="36" customHeight="1" x14ac:dyDescent="0.25">
      <c r="A22" s="127"/>
      <c r="B22" s="60"/>
      <c r="C22" s="130" t="s">
        <v>37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61">
        <v>0</v>
      </c>
    </row>
    <row r="23" spans="1:18" ht="36" customHeight="1" x14ac:dyDescent="0.25">
      <c r="A23" s="127" t="s">
        <v>60</v>
      </c>
      <c r="B23" s="54"/>
      <c r="C23" s="54"/>
      <c r="D23" s="59"/>
      <c r="E23" s="59"/>
      <c r="F23" s="59"/>
      <c r="G23" s="59"/>
      <c r="H23" s="59"/>
      <c r="I23" s="59"/>
      <c r="J23" s="59"/>
      <c r="K23" s="59"/>
      <c r="L23" s="55">
        <f>IF(L24="X",R24,IF(J25="X",R25,IF(H26="X",R26,IF(F27="X",R27,IF(D28="X",R28,0)))))</f>
        <v>0</v>
      </c>
      <c r="M23" s="128" t="s">
        <v>59</v>
      </c>
      <c r="N23" s="128"/>
      <c r="O23" s="128"/>
      <c r="P23" s="128"/>
      <c r="Q23" s="128"/>
      <c r="R23" s="57" t="str">
        <f>CONCATENATE(L23," sur ",R24," points")</f>
        <v>0 sur 12 points</v>
      </c>
    </row>
    <row r="24" spans="1:18" ht="36" customHeight="1" x14ac:dyDescent="0.25">
      <c r="A24" s="127"/>
      <c r="B24" s="58"/>
      <c r="C24" s="59"/>
      <c r="D24" s="58"/>
      <c r="E24" s="59"/>
      <c r="F24" s="59"/>
      <c r="G24" s="59"/>
      <c r="H24" s="59"/>
      <c r="I24" s="59"/>
      <c r="J24" s="63"/>
      <c r="K24" s="59"/>
      <c r="L24" s="60"/>
      <c r="M24" s="129"/>
      <c r="N24" s="129"/>
      <c r="O24" s="129"/>
      <c r="P24" s="129"/>
      <c r="Q24" s="129"/>
      <c r="R24" s="64">
        <v>12</v>
      </c>
    </row>
    <row r="25" spans="1:18" ht="36" customHeight="1" x14ac:dyDescent="0.25">
      <c r="A25" s="127"/>
      <c r="B25" s="58"/>
      <c r="C25" s="59"/>
      <c r="D25" s="58"/>
      <c r="E25" s="59"/>
      <c r="F25" s="59"/>
      <c r="G25" s="59"/>
      <c r="H25" s="59"/>
      <c r="I25" s="59"/>
      <c r="J25" s="60"/>
      <c r="K25" s="129"/>
      <c r="L25" s="129"/>
      <c r="M25" s="129"/>
      <c r="N25" s="129"/>
      <c r="O25" s="129"/>
      <c r="P25" s="129"/>
      <c r="Q25" s="129"/>
      <c r="R25" s="61">
        <v>10</v>
      </c>
    </row>
    <row r="26" spans="1:18" ht="36" customHeight="1" x14ac:dyDescent="0.25">
      <c r="A26" s="127"/>
      <c r="B26" s="58"/>
      <c r="C26" s="59"/>
      <c r="D26" s="58"/>
      <c r="E26" s="59"/>
      <c r="F26" s="59"/>
      <c r="G26" s="59"/>
      <c r="H26" s="60"/>
      <c r="I26" s="129"/>
      <c r="J26" s="129"/>
      <c r="K26" s="129"/>
      <c r="L26" s="129"/>
      <c r="M26" s="129"/>
      <c r="N26" s="129"/>
      <c r="O26" s="129"/>
      <c r="P26" s="129"/>
      <c r="Q26" s="129"/>
      <c r="R26" s="61">
        <v>8</v>
      </c>
    </row>
    <row r="27" spans="1:18" ht="36" customHeight="1" x14ac:dyDescent="0.25">
      <c r="A27" s="127"/>
      <c r="B27" s="58"/>
      <c r="C27" s="59"/>
      <c r="D27" s="58"/>
      <c r="E27" s="59"/>
      <c r="F27" s="60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61">
        <v>4</v>
      </c>
    </row>
    <row r="28" spans="1:18" ht="36" customHeight="1" x14ac:dyDescent="0.25">
      <c r="A28" s="127"/>
      <c r="B28" s="58"/>
      <c r="C28" s="59"/>
      <c r="D28" s="65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61">
        <v>2</v>
      </c>
    </row>
    <row r="29" spans="1:18" ht="36" customHeight="1" x14ac:dyDescent="0.25">
      <c r="A29" s="127"/>
      <c r="B29" s="60"/>
      <c r="C29" s="130" t="s">
        <v>37</v>
      </c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61">
        <v>0</v>
      </c>
    </row>
    <row r="30" spans="1:18" ht="36.75" customHeight="1" x14ac:dyDescent="0.25">
      <c r="A30" s="122" t="s">
        <v>61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66">
        <f>J10+L16+L23</f>
        <v>0</v>
      </c>
    </row>
    <row r="31" spans="1:18" ht="36.75" customHeight="1" x14ac:dyDescent="0.25">
      <c r="A31" s="122" t="s">
        <v>62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66">
        <f>R30*2</f>
        <v>0</v>
      </c>
    </row>
    <row r="32" spans="1:18" x14ac:dyDescent="0.25">
      <c r="A32" s="123" t="s">
        <v>63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</row>
    <row r="33" spans="1:18" x14ac:dyDescent="0.25">
      <c r="A33" s="123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</row>
    <row r="34" spans="1:18" x14ac:dyDescent="0.25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</row>
    <row r="35" spans="1:18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</row>
    <row r="36" spans="1:18" x14ac:dyDescent="0.25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</row>
    <row r="37" spans="1:18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</row>
    <row r="38" spans="1:18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</row>
    <row r="39" spans="1:18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</row>
    <row r="40" spans="1:18" x14ac:dyDescent="0.25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</row>
    <row r="41" spans="1:18" x14ac:dyDescent="0.25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</row>
    <row r="42" spans="1:18" x14ac:dyDescent="0.25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</row>
    <row r="43" spans="1:18" x14ac:dyDescent="0.25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</row>
    <row r="44" spans="1:18" ht="30" customHeight="1" x14ac:dyDescent="0.25">
      <c r="A44" s="67" t="s">
        <v>46</v>
      </c>
      <c r="B44" s="68"/>
      <c r="C44" s="125"/>
      <c r="D44" s="125"/>
      <c r="E44" s="125"/>
      <c r="F44" s="125"/>
      <c r="G44" s="125"/>
      <c r="H44" s="125"/>
      <c r="I44" s="126" t="s">
        <v>47</v>
      </c>
      <c r="J44" s="126"/>
      <c r="K44" s="126"/>
      <c r="L44" s="125"/>
      <c r="M44" s="125"/>
      <c r="N44" s="125"/>
      <c r="O44" s="125"/>
      <c r="P44" s="125"/>
      <c r="Q44" s="125"/>
      <c r="R44" s="125"/>
    </row>
    <row r="45" spans="1:18" ht="22.5" customHeight="1" x14ac:dyDescent="0.25">
      <c r="A45" s="119" t="s">
        <v>48</v>
      </c>
      <c r="B45" s="119"/>
      <c r="C45" s="119"/>
      <c r="D45" s="119"/>
      <c r="E45" s="119"/>
      <c r="F45" s="119"/>
      <c r="G45" s="119"/>
      <c r="H45" s="119"/>
      <c r="I45" s="120" t="s">
        <v>48</v>
      </c>
      <c r="J45" s="120"/>
      <c r="K45" s="120"/>
      <c r="L45" s="120"/>
      <c r="M45" s="120"/>
      <c r="N45" s="120"/>
      <c r="O45" s="120"/>
      <c r="P45" s="120"/>
      <c r="Q45" s="120"/>
      <c r="R45" s="120"/>
    </row>
    <row r="46" spans="1:18" ht="91.5" customHeight="1" x14ac:dyDescent="0.25">
      <c r="A46" s="121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</row>
  </sheetData>
  <sheetProtection sheet="1" objects="1" scenarios="1" selectLockedCells="1"/>
  <mergeCells count="43">
    <mergeCell ref="A1:R1"/>
    <mergeCell ref="A2:R2"/>
    <mergeCell ref="A3:R3"/>
    <mergeCell ref="A4:F5"/>
    <mergeCell ref="G4:R5"/>
    <mergeCell ref="A6:F7"/>
    <mergeCell ref="G6:P7"/>
    <mergeCell ref="Q6:R7"/>
    <mergeCell ref="B9:R9"/>
    <mergeCell ref="A10:A15"/>
    <mergeCell ref="M10:Q10"/>
    <mergeCell ref="K11:Q11"/>
    <mergeCell ref="I12:Q12"/>
    <mergeCell ref="G13:Q13"/>
    <mergeCell ref="E14:Q14"/>
    <mergeCell ref="C15:Q15"/>
    <mergeCell ref="A16:A22"/>
    <mergeCell ref="M16:Q16"/>
    <mergeCell ref="M17:Q17"/>
    <mergeCell ref="K18:Q18"/>
    <mergeCell ref="I19:Q19"/>
    <mergeCell ref="G20:Q20"/>
    <mergeCell ref="E21:Q21"/>
    <mergeCell ref="C22:Q22"/>
    <mergeCell ref="A23:A29"/>
    <mergeCell ref="M23:Q23"/>
    <mergeCell ref="M24:Q24"/>
    <mergeCell ref="K25:Q25"/>
    <mergeCell ref="I26:Q26"/>
    <mergeCell ref="G27:Q27"/>
    <mergeCell ref="E28:Q28"/>
    <mergeCell ref="C29:Q29"/>
    <mergeCell ref="A45:H45"/>
    <mergeCell ref="I45:R45"/>
    <mergeCell ref="A46:H46"/>
    <mergeCell ref="I46:R46"/>
    <mergeCell ref="A30:Q30"/>
    <mergeCell ref="A31:Q31"/>
    <mergeCell ref="A32:R34"/>
    <mergeCell ref="A35:R43"/>
    <mergeCell ref="C44:H44"/>
    <mergeCell ref="I44:K44"/>
    <mergeCell ref="L44:R44"/>
  </mergeCells>
  <pageMargins left="0.7" right="0.7" top="0.75" bottom="0.75" header="0.511811023622047" footer="0.511811023622047"/>
  <pageSetup paperSize="9" orientation="landscape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Parametres!$A$2</xm:f>
          </x14:formula1>
          <x14:formula2>
            <xm:f>0</xm:f>
          </x14:formula2>
          <xm:sqref>J11 H12 F13 D14 B15 L17 J18 H19 F20 D21 B22 L24 J25 H26 F27 D28 B29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3"/>
  <sheetViews>
    <sheetView tabSelected="1" zoomScale="86" zoomScaleNormal="86" workbookViewId="0">
      <selection activeCell="A9" sqref="A9:R10"/>
    </sheetView>
  </sheetViews>
  <sheetFormatPr baseColWidth="10" defaultColWidth="10.7109375" defaultRowHeight="15" x14ac:dyDescent="0.25"/>
  <cols>
    <col min="1" max="1" width="26" customWidth="1"/>
    <col min="18" max="18" width="28.28515625" customWidth="1"/>
  </cols>
  <sheetData>
    <row r="1" spans="1:18" ht="22.15" customHeight="1" x14ac:dyDescent="0.35">
      <c r="A1" s="136" t="s">
        <v>64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18" ht="23.25" x14ac:dyDescent="0.35">
      <c r="A2" s="137" t="s">
        <v>65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1:18" ht="23.25" x14ac:dyDescent="0.35">
      <c r="A3" s="137" t="s">
        <v>66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1:18" x14ac:dyDescent="0.25">
      <c r="A4" s="132" t="s">
        <v>56</v>
      </c>
      <c r="B4" s="132"/>
      <c r="C4" s="132"/>
      <c r="D4" s="132"/>
      <c r="E4" s="132"/>
      <c r="F4" s="132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5" spans="1:18" ht="24" customHeight="1" x14ac:dyDescent="0.25">
      <c r="A5" s="132"/>
      <c r="B5" s="132"/>
      <c r="C5" s="132"/>
      <c r="D5" s="132"/>
      <c r="E5" s="132"/>
      <c r="F5" s="132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</row>
    <row r="6" spans="1:18" x14ac:dyDescent="0.25">
      <c r="A6" s="132" t="s">
        <v>57</v>
      </c>
      <c r="B6" s="132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2" t="s">
        <v>67</v>
      </c>
      <c r="R6" s="132"/>
    </row>
    <row r="7" spans="1:18" x14ac:dyDescent="0.25">
      <c r="A7" s="132"/>
      <c r="B7" s="132"/>
      <c r="C7" s="132"/>
      <c r="D7" s="132"/>
      <c r="E7" s="132"/>
      <c r="F7" s="132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2"/>
      <c r="R7" s="132"/>
    </row>
    <row r="8" spans="1:18" ht="23.25" x14ac:dyDescent="0.25">
      <c r="A8" s="141" t="s">
        <v>75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</row>
    <row r="9" spans="1:18" ht="15" customHeight="1" x14ac:dyDescent="0.25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</row>
    <row r="10" spans="1:18" ht="78.75" customHeight="1" x14ac:dyDescent="0.25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</row>
    <row r="11" spans="1:18" ht="36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1:18" ht="36" customHeight="1" x14ac:dyDescent="0.25">
      <c r="A12" s="53" t="s">
        <v>34</v>
      </c>
      <c r="B12" s="134" t="s">
        <v>58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1:18" ht="36" customHeight="1" x14ac:dyDescent="0.25">
      <c r="A13" s="127" t="s">
        <v>21</v>
      </c>
      <c r="B13" s="54"/>
      <c r="C13" s="54"/>
      <c r="D13" s="54"/>
      <c r="E13" s="54"/>
      <c r="F13" s="54"/>
      <c r="G13" s="54"/>
      <c r="H13" s="54"/>
      <c r="I13" s="54"/>
      <c r="J13" s="54"/>
      <c r="K13" s="56"/>
      <c r="L13" s="56">
        <f>IF(L14="X",R14,IF(J15="X",R15,IF(H16="X",R16,IF(F17="X",R17,IF(D18="X",R18,0)))))</f>
        <v>0</v>
      </c>
      <c r="M13" s="135" t="s">
        <v>59</v>
      </c>
      <c r="N13" s="135"/>
      <c r="O13" s="135"/>
      <c r="P13" s="135"/>
      <c r="Q13" s="135"/>
      <c r="R13" s="57" t="str">
        <f>CONCATENATE(L13," sur ",R14," points")</f>
        <v>0 sur 10 points</v>
      </c>
    </row>
    <row r="14" spans="1:18" ht="55.5" customHeight="1" x14ac:dyDescent="0.25">
      <c r="A14" s="127"/>
      <c r="B14" s="58"/>
      <c r="C14" s="59"/>
      <c r="D14" s="58"/>
      <c r="E14" s="59"/>
      <c r="F14" s="59"/>
      <c r="G14" s="59"/>
      <c r="H14" s="59"/>
      <c r="I14" s="59"/>
      <c r="J14" s="63"/>
      <c r="K14" s="59"/>
      <c r="L14" s="60"/>
      <c r="M14" s="131"/>
      <c r="N14" s="131"/>
      <c r="O14" s="131"/>
      <c r="P14" s="131"/>
      <c r="Q14" s="131"/>
      <c r="R14" s="64">
        <v>10</v>
      </c>
    </row>
    <row r="15" spans="1:18" ht="55.5" customHeight="1" x14ac:dyDescent="0.25">
      <c r="A15" s="127"/>
      <c r="B15" s="58"/>
      <c r="C15" s="59"/>
      <c r="D15" s="58"/>
      <c r="E15" s="59"/>
      <c r="F15" s="59"/>
      <c r="G15" s="59"/>
      <c r="H15" s="59"/>
      <c r="I15" s="59"/>
      <c r="J15" s="60"/>
      <c r="K15" s="129"/>
      <c r="L15" s="129"/>
      <c r="M15" s="129"/>
      <c r="N15" s="129"/>
      <c r="O15" s="129"/>
      <c r="P15" s="129"/>
      <c r="Q15" s="129"/>
      <c r="R15" s="61">
        <v>8</v>
      </c>
    </row>
    <row r="16" spans="1:18" ht="55.5" customHeight="1" x14ac:dyDescent="0.25">
      <c r="A16" s="127"/>
      <c r="B16" s="58"/>
      <c r="C16" s="59"/>
      <c r="D16" s="58"/>
      <c r="E16" s="59"/>
      <c r="F16" s="59"/>
      <c r="G16" s="59"/>
      <c r="H16" s="60"/>
      <c r="I16" s="129"/>
      <c r="J16" s="129"/>
      <c r="K16" s="129"/>
      <c r="L16" s="129"/>
      <c r="M16" s="129"/>
      <c r="N16" s="129"/>
      <c r="O16" s="129"/>
      <c r="P16" s="129"/>
      <c r="Q16" s="129"/>
      <c r="R16" s="61">
        <v>5</v>
      </c>
    </row>
    <row r="17" spans="1:18" ht="55.5" customHeight="1" x14ac:dyDescent="0.25">
      <c r="A17" s="127"/>
      <c r="B17" s="58"/>
      <c r="C17" s="59"/>
      <c r="D17" s="58"/>
      <c r="E17" s="59"/>
      <c r="F17" s="60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61">
        <v>3</v>
      </c>
    </row>
    <row r="18" spans="1:18" ht="55.5" customHeight="1" x14ac:dyDescent="0.25">
      <c r="A18" s="127"/>
      <c r="B18" s="58"/>
      <c r="C18" s="59"/>
      <c r="D18" s="60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61">
        <v>2</v>
      </c>
    </row>
    <row r="19" spans="1:18" ht="55.5" customHeight="1" x14ac:dyDescent="0.25">
      <c r="A19" s="127"/>
      <c r="B19" s="60"/>
      <c r="C19" s="140" t="s">
        <v>37</v>
      </c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61">
        <v>0</v>
      </c>
    </row>
    <row r="20" spans="1:18" ht="36" customHeight="1" x14ac:dyDescent="0.25">
      <c r="A20" s="127" t="s">
        <v>22</v>
      </c>
      <c r="B20" s="54"/>
      <c r="C20" s="54"/>
      <c r="D20" s="59"/>
      <c r="E20" s="59"/>
      <c r="F20" s="59"/>
      <c r="G20" s="59"/>
      <c r="H20" s="59"/>
      <c r="I20" s="59"/>
      <c r="J20" s="59"/>
      <c r="K20" s="62"/>
      <c r="L20" s="56">
        <f>IF(L21="X",R21,IF(J22="X",R22,IF(H23="X",R23,IF(F24="X",R24,IF(D25="X",R25,0)))))</f>
        <v>0</v>
      </c>
      <c r="M20" s="128" t="s">
        <v>59</v>
      </c>
      <c r="N20" s="128"/>
      <c r="O20" s="128"/>
      <c r="P20" s="128"/>
      <c r="Q20" s="128"/>
      <c r="R20" s="57" t="str">
        <f>CONCATENATE(L20," sur ",R21," points")</f>
        <v>0 sur 10 points</v>
      </c>
    </row>
    <row r="21" spans="1:18" ht="55.5" customHeight="1" x14ac:dyDescent="0.25">
      <c r="A21" s="127"/>
      <c r="B21" s="58"/>
      <c r="C21" s="59"/>
      <c r="D21" s="58"/>
      <c r="E21" s="59"/>
      <c r="F21" s="59"/>
      <c r="G21" s="59"/>
      <c r="H21" s="59"/>
      <c r="I21" s="59"/>
      <c r="J21" s="63"/>
      <c r="K21" s="59"/>
      <c r="L21" s="60"/>
      <c r="M21" s="139"/>
      <c r="N21" s="139"/>
      <c r="O21" s="139"/>
      <c r="P21" s="139"/>
      <c r="Q21" s="139"/>
      <c r="R21" s="64">
        <v>10</v>
      </c>
    </row>
    <row r="22" spans="1:18" ht="55.5" customHeight="1" x14ac:dyDescent="0.25">
      <c r="A22" s="127"/>
      <c r="B22" s="58"/>
      <c r="C22" s="59"/>
      <c r="D22" s="58"/>
      <c r="E22" s="59"/>
      <c r="F22" s="59"/>
      <c r="G22" s="59"/>
      <c r="H22" s="59"/>
      <c r="I22" s="59"/>
      <c r="J22" s="60"/>
      <c r="K22" s="129"/>
      <c r="L22" s="129"/>
      <c r="M22" s="129"/>
      <c r="N22" s="129"/>
      <c r="O22" s="129"/>
      <c r="P22" s="129"/>
      <c r="Q22" s="129"/>
      <c r="R22" s="61">
        <v>8</v>
      </c>
    </row>
    <row r="23" spans="1:18" ht="55.5" customHeight="1" x14ac:dyDescent="0.25">
      <c r="A23" s="127"/>
      <c r="B23" s="58"/>
      <c r="C23" s="59"/>
      <c r="D23" s="58"/>
      <c r="E23" s="59"/>
      <c r="F23" s="59"/>
      <c r="G23" s="59"/>
      <c r="H23" s="60"/>
      <c r="I23" s="129"/>
      <c r="J23" s="129"/>
      <c r="K23" s="129"/>
      <c r="L23" s="129"/>
      <c r="M23" s="129"/>
      <c r="N23" s="129"/>
      <c r="O23" s="129"/>
      <c r="P23" s="129"/>
      <c r="Q23" s="129"/>
      <c r="R23" s="61">
        <v>5</v>
      </c>
    </row>
    <row r="24" spans="1:18" ht="55.5" customHeight="1" x14ac:dyDescent="0.25">
      <c r="A24" s="127"/>
      <c r="B24" s="58"/>
      <c r="C24" s="59"/>
      <c r="D24" s="58"/>
      <c r="E24" s="59"/>
      <c r="F24" s="60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61">
        <v>3</v>
      </c>
    </row>
    <row r="25" spans="1:18" ht="55.5" customHeight="1" x14ac:dyDescent="0.25">
      <c r="A25" s="127"/>
      <c r="B25" s="58"/>
      <c r="C25" s="59"/>
      <c r="D25" s="60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61">
        <v>2</v>
      </c>
    </row>
    <row r="26" spans="1:18" ht="55.5" customHeight="1" x14ac:dyDescent="0.25">
      <c r="A26" s="127"/>
      <c r="B26" s="60"/>
      <c r="C26" s="140" t="s">
        <v>37</v>
      </c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61">
        <v>0</v>
      </c>
    </row>
    <row r="27" spans="1:18" ht="36.75" customHeight="1" x14ac:dyDescent="0.25">
      <c r="A27" s="122" t="s">
        <v>68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66">
        <f>+L13+L20</f>
        <v>0</v>
      </c>
    </row>
    <row r="28" spans="1:18" ht="36.75" customHeight="1" x14ac:dyDescent="0.25">
      <c r="A28" s="122" t="s">
        <v>69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66">
        <f>+R27*3</f>
        <v>0</v>
      </c>
    </row>
    <row r="29" spans="1:18" x14ac:dyDescent="0.25">
      <c r="A29" s="123" t="s">
        <v>63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</row>
    <row r="30" spans="1:18" x14ac:dyDescent="0.25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</row>
    <row r="31" spans="1:18" x14ac:dyDescent="0.25">
      <c r="A31" s="123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</row>
    <row r="32" spans="1:18" x14ac:dyDescent="0.25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</row>
    <row r="33" spans="1:18" x14ac:dyDescent="0.25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</row>
    <row r="34" spans="1:18" x14ac:dyDescent="0.25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</row>
    <row r="35" spans="1:18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</row>
    <row r="36" spans="1:18" x14ac:dyDescent="0.25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</row>
    <row r="37" spans="1:18" x14ac:dyDescent="0.25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</row>
    <row r="38" spans="1:18" x14ac:dyDescent="0.25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</row>
    <row r="39" spans="1:18" x14ac:dyDescent="0.25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</row>
    <row r="40" spans="1:18" x14ac:dyDescent="0.25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</row>
    <row r="41" spans="1:18" ht="30" customHeight="1" x14ac:dyDescent="0.25">
      <c r="A41" s="67" t="s">
        <v>46</v>
      </c>
      <c r="B41" s="68"/>
      <c r="C41" s="125"/>
      <c r="D41" s="125"/>
      <c r="E41" s="125"/>
      <c r="F41" s="125"/>
      <c r="G41" s="125"/>
      <c r="H41" s="125"/>
      <c r="I41" s="126" t="s">
        <v>47</v>
      </c>
      <c r="J41" s="126"/>
      <c r="K41" s="126"/>
      <c r="L41" s="125"/>
      <c r="M41" s="125"/>
      <c r="N41" s="125"/>
      <c r="O41" s="125"/>
      <c r="P41" s="125"/>
      <c r="Q41" s="125"/>
      <c r="R41" s="125"/>
    </row>
    <row r="42" spans="1:18" ht="26.25" customHeight="1" x14ac:dyDescent="0.25">
      <c r="A42" s="119" t="s">
        <v>48</v>
      </c>
      <c r="B42" s="119"/>
      <c r="C42" s="119"/>
      <c r="D42" s="119"/>
      <c r="E42" s="119"/>
      <c r="F42" s="119"/>
      <c r="G42" s="119"/>
      <c r="H42" s="119"/>
      <c r="I42" s="120" t="s">
        <v>48</v>
      </c>
      <c r="J42" s="120"/>
      <c r="K42" s="120"/>
      <c r="L42" s="120"/>
      <c r="M42" s="120"/>
      <c r="N42" s="120"/>
      <c r="O42" s="120"/>
      <c r="P42" s="120"/>
      <c r="Q42" s="120"/>
      <c r="R42" s="120"/>
    </row>
    <row r="43" spans="1:18" ht="78.75" customHeight="1" x14ac:dyDescent="0.2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</row>
  </sheetData>
  <sheetProtection selectLockedCells="1"/>
  <mergeCells count="38">
    <mergeCell ref="A1:R1"/>
    <mergeCell ref="A2:R2"/>
    <mergeCell ref="A3:R3"/>
    <mergeCell ref="A4:F5"/>
    <mergeCell ref="G4:R5"/>
    <mergeCell ref="A6:F7"/>
    <mergeCell ref="G6:P7"/>
    <mergeCell ref="Q6:R7"/>
    <mergeCell ref="A8:R8"/>
    <mergeCell ref="A9:R10"/>
    <mergeCell ref="B12:R12"/>
    <mergeCell ref="A13:A19"/>
    <mergeCell ref="M13:Q13"/>
    <mergeCell ref="M14:Q14"/>
    <mergeCell ref="K15:Q15"/>
    <mergeCell ref="I16:Q16"/>
    <mergeCell ref="G17:Q17"/>
    <mergeCell ref="E18:Q18"/>
    <mergeCell ref="C19:Q19"/>
    <mergeCell ref="A20:A26"/>
    <mergeCell ref="M20:Q20"/>
    <mergeCell ref="M21:Q21"/>
    <mergeCell ref="K22:Q22"/>
    <mergeCell ref="I23:Q23"/>
    <mergeCell ref="G24:Q24"/>
    <mergeCell ref="E25:Q25"/>
    <mergeCell ref="C26:Q26"/>
    <mergeCell ref="A42:H42"/>
    <mergeCell ref="I42:R42"/>
    <mergeCell ref="A43:H43"/>
    <mergeCell ref="I43:R43"/>
    <mergeCell ref="A27:Q27"/>
    <mergeCell ref="A28:Q28"/>
    <mergeCell ref="A29:R31"/>
    <mergeCell ref="A32:R40"/>
    <mergeCell ref="C41:H41"/>
    <mergeCell ref="I41:K41"/>
    <mergeCell ref="L41:R41"/>
  </mergeCells>
  <dataValidations count="1">
    <dataValidation type="list" allowBlank="1" showInputMessage="1" showErrorMessage="1" sqref="L14 J15 H16 F17 D18 B19 L21 J22 H23 F24 D25 B26" xr:uid="{00000000-0002-0000-0400-000000000000}">
      <formula1>"+Parametres!$A$2"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FAADC"/>
  </sheetPr>
  <dimension ref="A1:B3"/>
  <sheetViews>
    <sheetView zoomScale="86" zoomScaleNormal="86" workbookViewId="0"/>
  </sheetViews>
  <sheetFormatPr baseColWidth="10" defaultColWidth="10.7109375" defaultRowHeight="15" x14ac:dyDescent="0.25"/>
  <sheetData>
    <row r="1" spans="1:2" x14ac:dyDescent="0.25">
      <c r="A1" t="s">
        <v>70</v>
      </c>
      <c r="B1" t="s">
        <v>71</v>
      </c>
    </row>
    <row r="2" spans="1:2" x14ac:dyDescent="0.25">
      <c r="A2" t="s">
        <v>72</v>
      </c>
      <c r="B2" t="s">
        <v>73</v>
      </c>
    </row>
    <row r="3" spans="1:2" x14ac:dyDescent="0.25">
      <c r="B3" t="s">
        <v>74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EP1 Partie A</vt:lpstr>
      <vt:lpstr>EP1 Partie B</vt:lpstr>
      <vt:lpstr>EP2 Partie A</vt:lpstr>
      <vt:lpstr>EP2 Partie B</vt:lpstr>
      <vt:lpstr>Parametres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MULLER</dc:creator>
  <dc:description/>
  <cp:lastModifiedBy>Patricia MULLER</cp:lastModifiedBy>
  <cp:revision>1</cp:revision>
  <cp:lastPrinted>2025-02-18T17:34:59Z</cp:lastPrinted>
  <dcterms:created xsi:type="dcterms:W3CDTF">2024-05-20T18:50:08Z</dcterms:created>
  <dcterms:modified xsi:type="dcterms:W3CDTF">2025-05-02T09:26:00Z</dcterms:modified>
  <dc:language>fr-FR</dc:language>
</cp:coreProperties>
</file>