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voutkina\Documents\GRENOBLE\DIPLOMES\COIFFURE\CAP Métiers de la coiffure\CCF S25\"/>
    </mc:Choice>
  </mc:AlternateContent>
  <xr:revisionPtr revIDLastSave="0" documentId="13_ncr:1_{467D2FD5-F8E2-48DB-BFF6-1085B05725A3}" xr6:coauthVersionLast="47" xr6:coauthVersionMax="47" xr10:uidLastSave="{00000000-0000-0000-0000-000000000000}"/>
  <bookViews>
    <workbookView xWindow="-120" yWindow="-120" windowWidth="20730" windowHeight="11040" tabRatio="917" activeTab="2" xr2:uid="{00000000-000D-0000-FFFF-FFFF00000000}"/>
  </bookViews>
  <sheets>
    <sheet name="Dossier élève, apprenti" sheetId="33" r:id="rId1"/>
    <sheet name="EP1" sheetId="66" r:id="rId2"/>
    <sheet name="EP2 Grille" sheetId="64" r:id="rId3"/>
    <sheet name="Evaluation-CCF" sheetId="58" r:id="rId4"/>
    <sheet name=" EP1 Epreuve" sheetId="59" r:id="rId5"/>
    <sheet name="EP2 Epreuve" sheetId="60" r:id="rId6"/>
    <sheet name="LISTES" sheetId="19" state="hidden" r:id="rId7"/>
  </sheets>
  <definedNames>
    <definedName name="AnnéeCivile" localSheetId="1">#REF!</definedName>
    <definedName name="AnnéeCivile" localSheetId="5">#REF!</definedName>
    <definedName name="AnnéeCivile" localSheetId="2">#REF!</definedName>
    <definedName name="AnnéeCivile">#REF!</definedName>
    <definedName name="CIP">LISTES!$D$2:$D$75</definedName>
    <definedName name="Code1" localSheetId="1">#REF!</definedName>
    <definedName name="Code1" localSheetId="5">#REF!</definedName>
    <definedName name="Code1" localSheetId="2">#REF!</definedName>
    <definedName name="Code1">#REF!</definedName>
    <definedName name="Code2" localSheetId="1">#REF!</definedName>
    <definedName name="Code2" localSheetId="5">#REF!</definedName>
    <definedName name="Code2" localSheetId="2">#REF!</definedName>
    <definedName name="Code2">#REF!</definedName>
    <definedName name="Code3" localSheetId="1">#REF!</definedName>
    <definedName name="Code3" localSheetId="5">#REF!</definedName>
    <definedName name="Code3" localSheetId="2">#REF!</definedName>
    <definedName name="Code3">#REF!</definedName>
    <definedName name="Code4" localSheetId="1">#REF!</definedName>
    <definedName name="Code4" localSheetId="5">#REF!</definedName>
    <definedName name="Code4" localSheetId="2">#REF!</definedName>
    <definedName name="Code4">#REF!</definedName>
    <definedName name="Code5" localSheetId="1">#REF!</definedName>
    <definedName name="Code5" localSheetId="5">#REF!</definedName>
    <definedName name="Code5" localSheetId="2">#REF!</definedName>
    <definedName name="Code5">#REF!</definedName>
    <definedName name="COMP">LISTES!$A$2:$A$7</definedName>
    <definedName name="E" localSheetId="2">#REF!</definedName>
    <definedName name="E">#REF!</definedName>
    <definedName name="IDÉtudiant" localSheetId="1">#REF!</definedName>
    <definedName name="IDÉtudiant" localSheetId="5">#REF!</definedName>
    <definedName name="IDÉtudiant" localSheetId="2">#REF!</definedName>
    <definedName name="IDÉtudiant">#REF!</definedName>
    <definedName name="NomÉtudiant" localSheetId="1">#REF!</definedName>
    <definedName name="NomÉtudiant" localSheetId="5">#REF!</definedName>
    <definedName name="NomÉtudiant" localSheetId="2">#REF!</definedName>
    <definedName name="NomÉtudiant">#REF!</definedName>
    <definedName name="RechercheÉtudiant" localSheetId="1">#REF!</definedName>
    <definedName name="RechercheÉtudiant" localSheetId="5">#REF!</definedName>
    <definedName name="RechercheÉtudiant" localSheetId="2">#REF!</definedName>
    <definedName name="RechercheÉtudiant">#REF!</definedName>
    <definedName name="TexteCléDeCouleur" localSheetId="1">#REF!</definedName>
    <definedName name="TexteCléDeCouleur" localSheetId="5">#REF!</definedName>
    <definedName name="TexteCléDeCouleur" localSheetId="2">#REF!</definedName>
    <definedName name="TexteCléDeCouleur">#REF!</definedName>
    <definedName name="TexteCode1" localSheetId="1">#REF!</definedName>
    <definedName name="TexteCode1" localSheetId="5">#REF!</definedName>
    <definedName name="TexteCode1" localSheetId="2">#REF!</definedName>
    <definedName name="TexteCode1">#REF!</definedName>
    <definedName name="TexteCode2" localSheetId="1">#REF!</definedName>
    <definedName name="TexteCode2" localSheetId="5">#REF!</definedName>
    <definedName name="TexteCode2" localSheetId="2">#REF!</definedName>
    <definedName name="TexteCode2">#REF!</definedName>
    <definedName name="TexteCode3" localSheetId="1">#REF!</definedName>
    <definedName name="TexteCode3" localSheetId="5">#REF!</definedName>
    <definedName name="TexteCode3" localSheetId="2">#REF!</definedName>
    <definedName name="TexteCode3">#REF!</definedName>
    <definedName name="TexteCode4" localSheetId="1">#REF!</definedName>
    <definedName name="TexteCode4" localSheetId="5">#REF!</definedName>
    <definedName name="TexteCode4" localSheetId="2">#REF!</definedName>
    <definedName name="TexteCode4">#REF!</definedName>
    <definedName name="TexteCode5" localSheetId="1">#REF!</definedName>
    <definedName name="TexteCode5" localSheetId="5">#REF!</definedName>
    <definedName name="TexteCode5" localSheetId="2">#REF!</definedName>
    <definedName name="TexteCode5">#REF!</definedName>
    <definedName name="ThemeSA" localSheetId="5">#REF!</definedName>
    <definedName name="ThemeSA" localSheetId="2">#REF!</definedName>
    <definedName name="ThemeSA">#REF!</definedName>
    <definedName name="TravailDemandé">LISTES!$C$2:$C$58</definedName>
    <definedName name="xxx" localSheetId="1">#REF!</definedName>
    <definedName name="xxx" localSheetId="5">#REF!</definedName>
    <definedName name="xxx" localSheetId="2">#REF!</definedName>
    <definedName name="xxx">#REF!</definedName>
    <definedName name="_xlnm.Print_Area" localSheetId="4">' EP1 Epreuve'!$A$2:$D$20</definedName>
    <definedName name="_xlnm.Print_Area" localSheetId="0">'Dossier élève, apprenti'!$A$1:$G$20</definedName>
    <definedName name="_xlnm.Print_Area" localSheetId="1">'EP1'!$A$1:$H$51</definedName>
    <definedName name="_xlnm.Print_Area" localSheetId="5">'EP2 Epreuve'!$A$2:$C$18</definedName>
    <definedName name="_xlnm.Print_Area" localSheetId="2">'EP2 Grille'!$A$1:$H$1</definedName>
    <definedName name="_xlnm.Print_Area" localSheetId="3">'Evaluation-CCF'!$A$1:$A$34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66" l="1"/>
  <c r="I36" i="66"/>
  <c r="I35" i="66"/>
  <c r="I28" i="66"/>
  <c r="I27" i="66"/>
  <c r="I7" i="66"/>
  <c r="J7" i="66" s="1"/>
  <c r="K7" i="66"/>
  <c r="I8" i="66"/>
  <c r="J8" i="66" s="1"/>
  <c r="K8" i="66"/>
  <c r="I10" i="66"/>
  <c r="J10" i="66" s="1"/>
  <c r="K10" i="66"/>
  <c r="I11" i="66"/>
  <c r="J11" i="66" s="1"/>
  <c r="I12" i="66"/>
  <c r="J12" i="66" s="1"/>
  <c r="K12" i="66"/>
  <c r="I13" i="66"/>
  <c r="J13" i="66" s="1"/>
  <c r="K13" i="66"/>
  <c r="I20" i="66"/>
  <c r="G14" i="66" l="1"/>
  <c r="D15" i="66" s="1"/>
  <c r="J20" i="66" l="1"/>
  <c r="K20" i="66"/>
  <c r="I41" i="66" l="1"/>
  <c r="I18" i="64" l="1"/>
  <c r="I17" i="64"/>
  <c r="I16" i="64"/>
  <c r="I15" i="64"/>
  <c r="G19" i="64" l="1"/>
  <c r="D20" i="64" s="1"/>
  <c r="C1" i="64" l="1"/>
  <c r="C1" i="66"/>
  <c r="K43" i="66" l="1"/>
  <c r="K42" i="66"/>
  <c r="K40" i="66"/>
  <c r="K39" i="66"/>
  <c r="K36" i="66"/>
  <c r="K30" i="66"/>
  <c r="K28" i="66"/>
  <c r="K27" i="66"/>
  <c r="K25" i="66"/>
  <c r="K24" i="66"/>
  <c r="K22" i="66"/>
  <c r="B4" i="64" l="1"/>
  <c r="B4" i="66"/>
  <c r="I10" i="64" l="1"/>
  <c r="I9" i="64"/>
  <c r="I8" i="64"/>
  <c r="G11" i="64" l="1"/>
  <c r="I24" i="66"/>
  <c r="J24" i="66" s="1"/>
  <c r="I25" i="66"/>
  <c r="J25" i="66" s="1"/>
  <c r="G26" i="66" l="1"/>
  <c r="D12" i="64"/>
  <c r="C21" i="64" s="1"/>
  <c r="G22" i="64" s="1"/>
  <c r="D14" i="33" s="1"/>
  <c r="F14" i="33" s="1"/>
  <c r="I43" i="66"/>
  <c r="J43" i="66" s="1"/>
  <c r="I42" i="66"/>
  <c r="J42" i="66" s="1"/>
  <c r="I40" i="66"/>
  <c r="J40" i="66" s="1"/>
  <c r="J39" i="66"/>
  <c r="J36" i="66"/>
  <c r="J35" i="66"/>
  <c r="I30" i="66"/>
  <c r="J30" i="66" s="1"/>
  <c r="J28" i="66"/>
  <c r="I22" i="66"/>
  <c r="J22" i="66" s="1"/>
  <c r="G38" i="66" l="1"/>
  <c r="J27" i="66"/>
  <c r="G31" i="66" s="1"/>
  <c r="G44" i="66"/>
  <c r="I21" i="66"/>
  <c r="J21" i="66" s="1"/>
  <c r="I19" i="66"/>
  <c r="J19" i="66" s="1"/>
  <c r="G23" i="66" l="1"/>
  <c r="E45" i="66"/>
  <c r="K35" i="66" l="1"/>
  <c r="K48" i="66"/>
  <c r="K19" i="66"/>
  <c r="K21" i="66"/>
  <c r="E32" i="66" l="1"/>
  <c r="D46" i="66" s="1"/>
  <c r="C49" i="66" s="1"/>
  <c r="G50" i="66" s="1"/>
  <c r="D13" i="33" s="1"/>
  <c r="F13" i="33" s="1"/>
  <c r="F53" i="19" l="1"/>
  <c r="F54" i="19"/>
  <c r="F55" i="19"/>
  <c r="F56" i="19"/>
  <c r="F57" i="19"/>
  <c r="F58" i="19"/>
  <c r="F59" i="19"/>
  <c r="F60" i="19"/>
  <c r="F61" i="19"/>
  <c r="F62" i="19"/>
  <c r="F63" i="19"/>
  <c r="F64" i="19"/>
  <c r="F65" i="19"/>
  <c r="F66" i="19"/>
  <c r="F67" i="19"/>
  <c r="F68" i="19"/>
  <c r="F69" i="19"/>
  <c r="F70" i="19"/>
  <c r="F71" i="19"/>
  <c r="F72" i="19"/>
  <c r="F73" i="19"/>
  <c r="F74" i="19"/>
  <c r="F75" i="19"/>
  <c r="F76" i="19"/>
  <c r="F52" i="19"/>
  <c r="F38" i="19"/>
  <c r="F39" i="19"/>
  <c r="F40" i="19"/>
  <c r="F41" i="19"/>
  <c r="F42" i="19"/>
  <c r="F43" i="19"/>
  <c r="F44" i="19"/>
  <c r="F45" i="19"/>
  <c r="F46" i="19"/>
  <c r="F47" i="19"/>
  <c r="F48" i="19"/>
  <c r="F49" i="19"/>
  <c r="F50" i="19"/>
  <c r="F51" i="19"/>
  <c r="F28" i="19"/>
  <c r="F29" i="19"/>
  <c r="F30" i="19"/>
  <c r="F31" i="19"/>
  <c r="F32" i="19"/>
  <c r="F33" i="19"/>
  <c r="F34" i="19"/>
  <c r="F35" i="19"/>
  <c r="F36" i="19"/>
  <c r="F37" i="19"/>
  <c r="F27" i="19"/>
  <c r="F16"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durand</author>
  </authors>
  <commentList>
    <comment ref="A51" authorId="0" shapeId="0" xr:uid="{00000000-0006-0000-0100-000001000000}">
      <text>
        <r>
          <rPr>
            <b/>
            <sz val="9"/>
            <color rgb="FF000000"/>
            <rFont val="Tahoma"/>
            <family val="2"/>
          </rPr>
          <t>anne durand:</t>
        </r>
        <r>
          <rPr>
            <sz val="9"/>
            <color rgb="FF000000"/>
            <rFont val="Tahoma"/>
            <family val="2"/>
          </rPr>
          <t xml:space="preserve">
</t>
        </r>
        <r>
          <rPr>
            <sz val="9"/>
            <color rgb="FF000000"/>
            <rFont val="Tahoma"/>
            <family val="2"/>
          </rPr>
          <t>pour aller à la ligne : alt+entrée</t>
        </r>
      </text>
    </comment>
    <comment ref="C51" authorId="0" shapeId="0" xr:uid="{00000000-0006-0000-0100-000002000000}">
      <text>
        <r>
          <rPr>
            <b/>
            <sz val="9"/>
            <color rgb="FF000000"/>
            <rFont val="Tahoma"/>
            <family val="2"/>
          </rPr>
          <t>anne durand:</t>
        </r>
        <r>
          <rPr>
            <sz val="9"/>
            <color rgb="FF000000"/>
            <rFont val="Tahoma"/>
            <family val="2"/>
          </rPr>
          <t xml:space="preserve">
</t>
        </r>
        <r>
          <rPr>
            <sz val="9"/>
            <color rgb="FF000000"/>
            <rFont val="Tahoma"/>
            <family val="2"/>
          </rPr>
          <t>pour aller à la ligne : alt+entree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 durand</author>
  </authors>
  <commentList>
    <comment ref="A23" authorId="0" shapeId="0" xr:uid="{00000000-0006-0000-0200-000001000000}">
      <text>
        <r>
          <rPr>
            <b/>
            <sz val="9"/>
            <color indexed="81"/>
            <rFont val="Tahoma"/>
            <family val="2"/>
          </rPr>
          <t>anne durand:</t>
        </r>
        <r>
          <rPr>
            <sz val="9"/>
            <color indexed="81"/>
            <rFont val="Tahoma"/>
            <family val="2"/>
          </rPr>
          <t xml:space="preserve">
pour aller à la ligne : alt+entrée</t>
        </r>
      </text>
    </comment>
    <comment ref="C23" authorId="0" shapeId="0" xr:uid="{00000000-0006-0000-0200-000002000000}">
      <text>
        <r>
          <rPr>
            <b/>
            <sz val="9"/>
            <color rgb="FF000000"/>
            <rFont val="Tahoma"/>
            <family val="2"/>
          </rPr>
          <t>anne durand:</t>
        </r>
        <r>
          <rPr>
            <sz val="9"/>
            <color rgb="FF000000"/>
            <rFont val="Tahoma"/>
            <family val="2"/>
          </rPr>
          <t xml:space="preserve">
</t>
        </r>
        <r>
          <rPr>
            <sz val="9"/>
            <color rgb="FF000000"/>
            <rFont val="Tahoma"/>
            <family val="2"/>
          </rPr>
          <t>pour aller à la ligne : alt+entree</t>
        </r>
      </text>
    </comment>
  </commentList>
</comments>
</file>

<file path=xl/sharedStrings.xml><?xml version="1.0" encoding="utf-8"?>
<sst xmlns="http://schemas.openxmlformats.org/spreadsheetml/2006/main" count="548" uniqueCount="501">
  <si>
    <t>AUTRES</t>
  </si>
  <si>
    <t>1.1 Les principaux produits par famille</t>
  </si>
  <si>
    <t>1.2 Les critères de sélection en fonction de leur utilisation</t>
  </si>
  <si>
    <t>1.3 La saisonnalité et les zones de production</t>
  </si>
  <si>
    <t>1.4 La qualité : le principe de la labellisation</t>
  </si>
  <si>
    <t>2.1 Les circuits courts et circuits longs d’approvisionnement</t>
  </si>
  <si>
    <t>2.2 Les documents commerciaux (bon de commande, bon de livraison, fiche de stock, facture fournisseur)</t>
  </si>
  <si>
    <t>3.1 Les principales préconisations et obligations liées à la sécurité (plans d’évacuation, signalétique, matériaux, etc.)</t>
  </si>
  <si>
    <t>3.2 La classification des produits d’entretien </t>
  </si>
  <si>
    <t>3.3 La règlementation en vigueur concernant l’hygiène et la sécurité</t>
  </si>
  <si>
    <t>3.4 La prévention des risques liée à l’activité physique</t>
  </si>
  <si>
    <t>4.1 La réception, le contrôle (étiquetage, traçabilité, températures)</t>
  </si>
  <si>
    <t>4.2 Le tri sélectif et le traitement des emballages consignés</t>
  </si>
  <si>
    <t>4.3 Les principaux outils liés aux approvisionnements (lecteur code barre, logiciels spécialisés, etc.)</t>
  </si>
  <si>
    <t>4.5 Les protocoles de conditionnement et les procédures de conservation</t>
  </si>
  <si>
    <t>5.1 Les habitudes alimentaires</t>
  </si>
  <si>
    <t>5.2 Les allergies et les régimes</t>
  </si>
  <si>
    <t>6.1 La notion de prix d’achat</t>
  </si>
  <si>
    <t>6.2 La notion de coût de revient (rendement des produits)</t>
  </si>
  <si>
    <t>7.1 Les zones de production et de stockage </t>
  </si>
  <si>
    <t>7.2 Le principe de la marche en avant</t>
  </si>
  <si>
    <t>8.1 Les équipements</t>
  </si>
  <si>
    <t>8.2 Les matériels et les ustensiles</t>
  </si>
  <si>
    <t>9.1 Les points de vigilance et les mesures préventives</t>
  </si>
  <si>
    <t>9.2 L’utilisation de matériels : consignes d’utilisation</t>
  </si>
  <si>
    <t>9.3 Les mesures règlementaires relatives aux personnels manipulant des denrées (le protocole du lavage des mains, l’hygiène corporelle, etc.)</t>
  </si>
  <si>
    <t>9.4 Les principaux micro-organismes et leurs modes de multiplication</t>
  </si>
  <si>
    <t>9.5 Les risques de bio-contaminations</t>
  </si>
  <si>
    <t>10.1 L’incidence de l’utilisation des gammes de produits dans son organisation</t>
  </si>
  <si>
    <t>10.2 Les productions directe et différée</t>
  </si>
  <si>
    <t>10.3 Les couples temps/températures</t>
  </si>
  <si>
    <t>11.1 La fiche technique : matières d’œuvre (grammages et volumes), progression, etc.</t>
  </si>
  <si>
    <t>11.2 Le tableau simplifié d’ordonnancement des tâches</t>
  </si>
  <si>
    <t>12.1 La mise en place du poste de travail (matériels, ergonomie, optimisation, etc.)</t>
  </si>
  <si>
    <t>13.1 Les contrôles et les autocontrôles</t>
  </si>
  <si>
    <t>13.2 Les procédures de nettoyage et les protocoles d’entretien (locaux, matériels, etc.)</t>
  </si>
  <si>
    <t>13.3 L’hygiène relative au personnel (tenue professionnelle, visite médicale, hygiène corporelle, formation, etc.)</t>
  </si>
  <si>
    <t>14.1 Le tri sélectif</t>
  </si>
  <si>
    <t>14.2 L’utilisation rationnelle des fluides</t>
  </si>
  <si>
    <t>14.3 L’utilisation rationnelle des denrées</t>
  </si>
  <si>
    <t>14.4 Le gaspillage alimentaire</t>
  </si>
  <si>
    <t>14.5 La veille en matière de règlementation</t>
  </si>
  <si>
    <t>15.1 L’évolution récente des pratiques de cuisine</t>
  </si>
  <si>
    <t>15.2 Les personnages influents de l’histoire contemporaine de la restauration</t>
  </si>
  <si>
    <t>16.1 Le vocabulaire culinaire</t>
  </si>
  <si>
    <t>16.2 Les techniques de cuisson et leurs utilisations</t>
  </si>
  <si>
    <t>16.3 Les préparations culinaires de base (fonds, sauces, appareils, liaisons, etc.)</t>
  </si>
  <si>
    <t>16.4 Les préparations de pâtisserie de base (pâtes, crèmes, etc.)</t>
  </si>
  <si>
    <t>17.1 Les produits marqueurs</t>
  </si>
  <si>
    <t>17.2 Les spécialités régionales</t>
  </si>
  <si>
    <t>19.1 Les supports de dressage et leur utilisation</t>
  </si>
  <si>
    <t>19.2 Les techniques et les tendances de dressage (volume, couleurs, matériaux, etc.)</t>
  </si>
  <si>
    <t>19.3 Les annonces au passe</t>
  </si>
  <si>
    <t>20.1 Les éléments d’analyse d’une production</t>
  </si>
  <si>
    <t>20.2 Les principales actions correctives</t>
  </si>
  <si>
    <t>21.1 Le secteur professionnel de la restauration</t>
  </si>
  <si>
    <t>21.2 Les différents types de restauration</t>
  </si>
  <si>
    <t>21.3 Les labels d’entreprise de restauration</t>
  </si>
  <si>
    <t>21.4 Les obligations du restaurateur (liste des principales obligations : permis d’exploitation, licence, accessibilité des établissements recevant du public, affichages professionnels, etc.)</t>
  </si>
  <si>
    <t>22.1 Les principaux statuts et formes juridiques</t>
  </si>
  <si>
    <t>22.3 Les relations professionnelles (notion de fiche de poste, brigade ou équipe en cuisine, relations entre les services, etc.)</t>
  </si>
  <si>
    <t>22.4 La notion d’image de l’entreprise</t>
  </si>
  <si>
    <t>22.5 Les documents, outils de communication internes et externes (supports de vente, etc.)</t>
  </si>
  <si>
    <t>23.1 Le repérage des différents organismes de mise en relation (service public de l’emploi, agences d’intérim, associations, etc.), des médias spécialisés (presse professionnelle, sites internet, etc.)</t>
  </si>
  <si>
    <t>23.2 Les démarches de recherche d’emploi (sélection d’offres d’emploi adaptées, curriculum vitae, lettre de motivation, entretien d’embauche, etc.)</t>
  </si>
  <si>
    <t>23.4 La gestion de son parcours professionnel (veille technologique et professionnelle, formation continue, validation des acquis de l’expérience, etc.)</t>
  </si>
  <si>
    <t>23.3 Les principales informations juridiques et économiques relatives : 
 au contrat de travail (principaux contrats et clauses, rupture du contrat de travail)
 à la convention collective nationale HCR des hôtels, cafés, restaurants (durée du travail, rémunération, etc.)</t>
  </si>
  <si>
    <r>
      <t xml:space="preserve">18.1 Les transformations physico-chimiques des aliments au contact :
</t>
    </r>
    <r>
      <rPr>
        <sz val="8"/>
        <color theme="1"/>
        <rFont val="Century Gothic"/>
        <family val="2"/>
        <scheme val="minor"/>
      </rPr>
      <t> de l’eau 
 de l’air 
 du sel
 du sucre 
 de l’alcool 
 de la température
 des micro-organismes, etc.</t>
    </r>
  </si>
  <si>
    <t>LISTE COANIMATION</t>
  </si>
  <si>
    <t>CUISINE / SA</t>
  </si>
  <si>
    <t>CUISINE / GA</t>
  </si>
  <si>
    <t>CUISINE / LVE</t>
  </si>
  <si>
    <t>CUISINE /ARTS AP</t>
  </si>
  <si>
    <t>SAVOIRS ASSOCIES</t>
  </si>
  <si>
    <t>COMPETENCES</t>
  </si>
  <si>
    <t>CRITERES ET INDICATEURS DE PERF</t>
  </si>
  <si>
    <t>TACHES : TRAVAIL DEMANDE</t>
  </si>
  <si>
    <r>
      <t xml:space="preserve">22.2 Les liens hiérarchiques et fonctionnels </t>
    </r>
    <r>
      <rPr>
        <sz val="8"/>
        <color rgb="FFFF0000"/>
        <rFont val="Century Gothic"/>
        <family val="2"/>
        <scheme val="minor"/>
      </rPr>
      <t xml:space="preserve"> </t>
    </r>
  </si>
  <si>
    <t>TD1 - Réceptionner les marchandises et contrôler les livraisons</t>
  </si>
  <si>
    <t>TD2 - Stocker les marchandises</t>
  </si>
  <si>
    <t>CIP2 - Conformité des informations indiquées sur les documents administratifs et commerciaux</t>
  </si>
  <si>
    <t>TD3 - Mettre en place les marchandises nécessaires à la production</t>
  </si>
  <si>
    <t>TD4 - Participer aux opérations d’inventaire</t>
  </si>
  <si>
    <t>TD5 - Collecter les informations nécessaires à sa production</t>
  </si>
  <si>
    <t xml:space="preserve">TD6 - Dresser une liste prévisionnelle des produits nécessaires à sa production </t>
  </si>
  <si>
    <t>TD7 - Identifier et sélectionner les matériels nécessaires à sa production</t>
  </si>
  <si>
    <t>TD8 - Planifier son travail</t>
  </si>
  <si>
    <t>TD9 - Contrôler ses denrées</t>
  </si>
  <si>
    <t>TD10 - Mettre en place et maintenir en état son espace de travail</t>
  </si>
  <si>
    <t>TD11 - Mettre en œuvre les bonnes pratiques d’hygiène, de sécurité et de santé</t>
  </si>
  <si>
    <t>TD12 - Mettre en œuvre les bonnes pratiques en matière de développement durable</t>
  </si>
  <si>
    <t xml:space="preserve">TD13 - Réaliser les techniques préliminaires </t>
  </si>
  <si>
    <t>CIP1.3 - Conformité du repérage et du signalement des anomalies</t>
  </si>
  <si>
    <t>CIP2.1 - Stockage réalisé dans le respect des règles d’hygiène et de sécurité en vigueur</t>
  </si>
  <si>
    <t>TD14.6 - Préparer des desserts</t>
  </si>
  <si>
    <t>TD15 - Utiliser et mettre en valeur des produits de sa région</t>
  </si>
  <si>
    <t>TD16 - Choisir et mettre en place les matériels de dressage</t>
  </si>
  <si>
    <t>TD17 - Dresser ses préparations culinaires</t>
  </si>
  <si>
    <t>TD18 - Envoyer ses préparations culinaires</t>
  </si>
  <si>
    <t>TD19 - Évaluer la qualité de ses  préparations culinaires</t>
  </si>
  <si>
    <t>CIP17.1 - Choix pertinent du matériel de dressage</t>
  </si>
  <si>
    <t>CIP18.1 - Mise en valeur des mets</t>
  </si>
  <si>
    <t>CIP19.1 - Soin apporté au dressage</t>
  </si>
  <si>
    <r>
      <t>CIP1.2 - Conformité</t>
    </r>
    <r>
      <rPr>
        <sz val="9"/>
        <color theme="1"/>
        <rFont val="Century Gothic"/>
        <family val="2"/>
        <scheme val="minor"/>
      </rPr>
      <t xml:space="preserve"> qualitative et quantitative des produits par rapport à la commande </t>
    </r>
  </si>
  <si>
    <r>
      <t>CIP1.1</t>
    </r>
    <r>
      <rPr>
        <sz val="9"/>
        <color theme="1"/>
        <rFont val="Century Gothic"/>
        <family val="2"/>
        <scheme val="minor"/>
      </rPr>
      <t xml:space="preserve"> - Utilisation appropriée des outils et supports nécessaires à l’approvisionnement et au stockage</t>
    </r>
  </si>
  <si>
    <r>
      <t>CIP 2.2-</t>
    </r>
    <r>
      <rPr>
        <sz val="9"/>
        <color theme="1"/>
        <rFont val="Century Gothic"/>
        <family val="2"/>
        <scheme val="minor"/>
      </rPr>
      <t xml:space="preserve"> Alerte sur les risques de rupture de produit</t>
    </r>
  </si>
  <si>
    <r>
      <t>CIP3.1 -</t>
    </r>
    <r>
      <rPr>
        <sz val="9"/>
        <color theme="1"/>
        <rFont val="Century Gothic"/>
        <family val="2"/>
        <scheme val="minor"/>
      </rPr>
      <t xml:space="preserve"> Conformité des produits mis en place</t>
    </r>
  </si>
  <si>
    <r>
      <t>CIP4.1 -</t>
    </r>
    <r>
      <rPr>
        <sz val="9"/>
        <color theme="1"/>
        <rFont val="Century Gothic"/>
        <family val="2"/>
        <scheme val="minor"/>
      </rPr>
      <t xml:space="preserve"> Exactitude des informations relevées</t>
    </r>
  </si>
  <si>
    <r>
      <t></t>
    </r>
    <r>
      <rPr>
        <sz val="9"/>
        <color theme="1"/>
        <rFont val="Century Gothic"/>
        <family val="2"/>
        <scheme val="minor"/>
      </rPr>
      <t xml:space="preserve"> CIP5.1 - Pertinence des informations collectées (fiche technique, nombre de couverts, plats du jour, etc.)</t>
    </r>
  </si>
  <si>
    <r>
      <t>CIP6.1 -</t>
    </r>
    <r>
      <rPr>
        <sz val="9"/>
        <color theme="1"/>
        <rFont val="Century Gothic"/>
        <family val="2"/>
        <scheme val="minor"/>
      </rPr>
      <t xml:space="preserve"> Conformité des  produits sélectionnés  (type, variété, quantités, etc.)</t>
    </r>
  </si>
  <si>
    <r>
      <t>CIP8.1 -</t>
    </r>
    <r>
      <rPr>
        <sz val="9"/>
        <color theme="1"/>
        <rFont val="Century Gothic"/>
        <family val="2"/>
        <scheme val="minor"/>
      </rPr>
      <t xml:space="preserve"> Choix pertinent des techniques de fabrication</t>
    </r>
  </si>
  <si>
    <r>
      <t>CIP8.2 -</t>
    </r>
    <r>
      <rPr>
        <sz val="9"/>
        <color theme="1"/>
        <rFont val="Century Gothic"/>
        <family val="2"/>
        <scheme val="minor"/>
      </rPr>
      <t xml:space="preserve"> Cohérence de l’ordonnancement des tâches</t>
    </r>
  </si>
  <si>
    <r>
      <t>CIP8.3 -</t>
    </r>
    <r>
      <rPr>
        <sz val="9"/>
        <color theme="1"/>
        <rFont val="Century Gothic"/>
        <family val="2"/>
        <scheme val="minor"/>
      </rPr>
      <t xml:space="preserve"> Identification des points critiques</t>
    </r>
  </si>
  <si>
    <r>
      <t>CIP9.1 -</t>
    </r>
    <r>
      <rPr>
        <sz val="9"/>
        <color theme="1"/>
        <rFont val="Century Gothic"/>
        <family val="2"/>
        <scheme val="minor"/>
      </rPr>
      <t xml:space="preserve"> Rigueur du contrôle qualitatif des denrées</t>
    </r>
  </si>
  <si>
    <r>
      <t>CIP9.2 -</t>
    </r>
    <r>
      <rPr>
        <sz val="9"/>
        <color theme="1"/>
        <rFont val="Century Gothic"/>
        <family val="2"/>
        <scheme val="minor"/>
      </rPr>
      <t xml:space="preserve"> Anomalies repérées et signalées</t>
    </r>
  </si>
  <si>
    <r>
      <t>CIP9.3 - </t>
    </r>
    <r>
      <rPr>
        <sz val="9"/>
        <color theme="1"/>
        <rFont val="Century Gothic"/>
        <family val="2"/>
        <scheme val="minor"/>
      </rPr>
      <t xml:space="preserve"> Réalisation et précision des pesées, des mesures</t>
    </r>
  </si>
  <si>
    <r>
      <t>CIP9.4 -</t>
    </r>
    <r>
      <rPr>
        <sz val="9"/>
        <color theme="1"/>
        <rFont val="Century Gothic"/>
        <family val="2"/>
        <scheme val="minor"/>
      </rPr>
      <t xml:space="preserve"> Respect des procédures de conservation et de conditionnement des denrées tout au long de l’activité</t>
    </r>
  </si>
  <si>
    <r>
      <t>CIP10.1 -</t>
    </r>
    <r>
      <rPr>
        <sz val="9"/>
        <color theme="1"/>
        <rFont val="Century Gothic"/>
        <family val="2"/>
        <scheme val="minor"/>
      </rPr>
      <t xml:space="preserve"> Organisation rationnelle du poste de travail tout au long de l’activité</t>
    </r>
  </si>
  <si>
    <r>
      <t>CIP10.2 -</t>
    </r>
    <r>
      <rPr>
        <sz val="9"/>
        <color theme="1"/>
        <rFont val="Century Gothic"/>
        <family val="2"/>
        <scheme val="minor"/>
      </rPr>
      <t xml:space="preserve"> Propreté de l’espace de travail</t>
    </r>
  </si>
  <si>
    <r>
      <t>CIP11.1 -</t>
    </r>
    <r>
      <rPr>
        <sz val="9"/>
        <color theme="1"/>
        <rFont val="Century Gothic"/>
        <family val="2"/>
        <scheme val="minor"/>
      </rPr>
      <t xml:space="preserve"> Application et suivi des protocoles, des pratiques d’hygiène, de sécurité et de santé</t>
    </r>
  </si>
  <si>
    <r>
      <t>CIP12.1 -</t>
    </r>
    <r>
      <rPr>
        <sz val="9"/>
        <color theme="1"/>
        <rFont val="Century Gothic"/>
        <family val="2"/>
        <scheme val="minor"/>
      </rPr>
      <t xml:space="preserve"> Application de principes du dévelop-pement durable dans sa pratique</t>
    </r>
  </si>
  <si>
    <r>
      <t>CIP13.1 -</t>
    </r>
    <r>
      <rPr>
        <sz val="9"/>
        <color theme="1"/>
        <rFont val="Century Gothic"/>
        <family val="2"/>
        <scheme val="minor"/>
      </rPr>
      <t xml:space="preserve"> Dextérité des gestes</t>
    </r>
  </si>
  <si>
    <r>
      <t></t>
    </r>
    <r>
      <rPr>
        <sz val="9"/>
        <color theme="1"/>
        <rFont val="Century Gothic"/>
        <family val="2"/>
        <scheme val="minor"/>
      </rPr>
      <t>CIP13.2 -Qualité du résultat</t>
    </r>
  </si>
  <si>
    <r>
      <t></t>
    </r>
    <r>
      <rPr>
        <sz val="9"/>
        <color theme="1"/>
        <rFont val="Century Gothic"/>
        <family val="2"/>
        <scheme val="minor"/>
      </rPr>
      <t>CIP13.3 -Rapidité d’exécution</t>
    </r>
  </si>
  <si>
    <r>
      <rPr>
        <sz val="9"/>
        <color theme="1"/>
        <rFont val="Century Gothic"/>
        <family val="2"/>
        <scheme val="minor"/>
      </rPr>
      <t>CIP13.4 -Application des procédures de désinfection et de décontamination</t>
    </r>
  </si>
  <si>
    <r>
      <t>CIP14.1 -</t>
    </r>
    <r>
      <rPr>
        <sz val="9"/>
        <color theme="1"/>
        <rFont val="Century Gothic"/>
        <family val="2"/>
        <scheme val="minor"/>
      </rPr>
      <t xml:space="preserve"> Prise en compte des consignes et contraintes de production</t>
    </r>
  </si>
  <si>
    <r>
      <t></t>
    </r>
    <r>
      <rPr>
        <sz val="9"/>
        <color theme="1"/>
        <rFont val="Century Gothic"/>
        <family val="2"/>
        <scheme val="minor"/>
      </rPr>
      <t xml:space="preserve"> CIP14.2 -Utilisation appropriée et rationnelle des matériels et des moyens</t>
    </r>
  </si>
  <si>
    <r>
      <t>CIP14.2</t>
    </r>
    <r>
      <rPr>
        <sz val="9"/>
        <color theme="1"/>
        <rFont val="Century Gothic"/>
        <family val="2"/>
        <scheme val="minor"/>
      </rPr>
      <t xml:space="preserve"> Respect des techniques culinaires</t>
    </r>
  </si>
  <si>
    <r>
      <t>CIP14.3 -</t>
    </r>
    <r>
      <rPr>
        <sz val="9"/>
        <color theme="1"/>
        <rFont val="Century Gothic"/>
        <family val="2"/>
        <scheme val="minor"/>
      </rPr>
      <t xml:space="preserve"> Autocontrôle de sa production tout au long de l’activité (rectification des textures, des assaisonnements, des appoints de cuisson, etc.)</t>
    </r>
  </si>
  <si>
    <r>
      <t xml:space="preserve">CIP14.4 - </t>
    </r>
    <r>
      <rPr>
        <sz val="9"/>
        <color theme="1"/>
        <rFont val="Century Gothic"/>
        <family val="2"/>
        <scheme val="minor"/>
      </rPr>
      <t xml:space="preserve"> Conformité du résultat attendu</t>
    </r>
  </si>
  <si>
    <r>
      <t>CIP14.5 - </t>
    </r>
    <r>
      <rPr>
        <sz val="9"/>
        <color theme="1"/>
        <rFont val="Century Gothic"/>
        <family val="2"/>
        <scheme val="minor"/>
      </rPr>
      <t xml:space="preserve"> Adaptabilité aux différents aléas</t>
    </r>
  </si>
  <si>
    <r>
      <t>CIP14.6 - </t>
    </r>
    <r>
      <rPr>
        <sz val="9"/>
        <color theme="1"/>
        <rFont val="Century Gothic"/>
        <family val="2"/>
        <scheme val="minor"/>
      </rPr>
      <t xml:space="preserve"> Prise en compte des attentes de l’entreprise et de ses clients</t>
    </r>
  </si>
  <si>
    <r>
      <t xml:space="preserve">CIP14.7 - </t>
    </r>
    <r>
      <rPr>
        <sz val="9"/>
        <color theme="1"/>
        <rFont val="Century Gothic"/>
        <family val="2"/>
        <scheme val="minor"/>
      </rPr>
      <t>Adaptabilité  au contexte de l’entre-prise</t>
    </r>
  </si>
  <si>
    <r>
      <t xml:space="preserve">CIP15.1 - </t>
    </r>
    <r>
      <rPr>
        <sz val="9"/>
        <color theme="1"/>
        <rFont val="Century Gothic"/>
        <family val="2"/>
        <scheme val="minor"/>
      </rPr>
      <t xml:space="preserve"> Utilisation pertinente des produits marqueurs régionaux et des spécialités</t>
    </r>
  </si>
  <si>
    <r>
      <t>CIP16.1 - </t>
    </r>
    <r>
      <rPr>
        <sz val="9"/>
        <color theme="1"/>
        <rFont val="Century Gothic"/>
        <family val="2"/>
        <scheme val="minor"/>
      </rPr>
      <t xml:space="preserve"> Respect des consignes de dressage et d’envoi</t>
    </r>
  </si>
  <si>
    <r>
      <t xml:space="preserve">CIP19.2 - </t>
    </r>
    <r>
      <rPr>
        <sz val="9"/>
        <color theme="1"/>
        <rFont val="Century Gothic"/>
        <family val="2"/>
        <scheme val="minor"/>
      </rPr>
      <t>Respect des températures</t>
    </r>
  </si>
  <si>
    <r>
      <t xml:space="preserve">CIP19.3 - </t>
    </r>
    <r>
      <rPr>
        <sz val="9"/>
        <color theme="1"/>
        <rFont val="Century Gothic"/>
        <family val="2"/>
        <scheme val="minor"/>
      </rPr>
      <t>Respect des temps impartis</t>
    </r>
  </si>
  <si>
    <r>
      <t xml:space="preserve">CIP19.4 - </t>
    </r>
    <r>
      <rPr>
        <sz val="9"/>
        <color theme="1"/>
        <rFont val="Century Gothic"/>
        <family val="2"/>
        <scheme val="minor"/>
      </rPr>
      <t>Produit commercialisable</t>
    </r>
  </si>
  <si>
    <r>
      <t xml:space="preserve">CIP19.5 - </t>
    </r>
    <r>
      <rPr>
        <sz val="9"/>
        <color theme="1"/>
        <rFont val="Century Gothic"/>
        <family val="2"/>
        <scheme val="minor"/>
      </rPr>
      <t>Qualité de l’autocontrôle de la production</t>
    </r>
  </si>
  <si>
    <r>
      <t xml:space="preserve">CIP19.6 - </t>
    </r>
    <r>
      <rPr>
        <sz val="9"/>
        <color theme="1"/>
        <rFont val="Century Gothic"/>
        <family val="2"/>
        <scheme val="minor"/>
      </rPr>
      <t>Pertinence du vocabulaire profes-sionnel</t>
    </r>
  </si>
  <si>
    <r>
      <t xml:space="preserve">CIP19.7 - </t>
    </r>
    <r>
      <rPr>
        <sz val="9"/>
        <color theme="1"/>
        <rFont val="Century Gothic"/>
        <family val="2"/>
        <scheme val="minor"/>
      </rPr>
      <t>Pertinence de l’analyse de son travail</t>
    </r>
  </si>
  <si>
    <r>
      <t xml:space="preserve">TD14.1 - Cuisiner </t>
    </r>
    <r>
      <rPr>
        <sz val="8"/>
        <color theme="1"/>
        <rFont val="Century Gothic"/>
        <family val="2"/>
        <scheme val="minor"/>
      </rPr>
      <t>des appareils, des fonds et des sauces</t>
    </r>
  </si>
  <si>
    <r>
      <t xml:space="preserve">TD14.2 - Cuisiner </t>
    </r>
    <r>
      <rPr>
        <sz val="8"/>
        <color theme="1"/>
        <rFont val="Century Gothic"/>
        <family val="2"/>
        <scheme val="minor"/>
      </rPr>
      <t>des entrées froides et des entrées chaudes</t>
    </r>
  </si>
  <si>
    <r>
      <t xml:space="preserve">TD14.3 - Cuisiner </t>
    </r>
    <r>
      <rPr>
        <sz val="8"/>
        <color theme="1"/>
        <rFont val="Century Gothic"/>
        <family val="2"/>
        <scheme val="minor"/>
      </rPr>
      <t>des mets à base de poissons, de coquillages, de crustacés</t>
    </r>
  </si>
  <si>
    <r>
      <t xml:space="preserve">TD14.4 - Cuisiner </t>
    </r>
    <r>
      <rPr>
        <sz val="8"/>
        <color theme="1"/>
        <rFont val="Century Gothic"/>
        <family val="2"/>
        <scheme val="minor"/>
      </rPr>
      <t>des mets à base de viandes, de volailles, de gibiers, d’abats, d’œufs</t>
    </r>
  </si>
  <si>
    <r>
      <t>TD14.5 - Cuisiner</t>
    </r>
    <r>
      <rPr>
        <sz val="8"/>
        <color theme="1"/>
        <rFont val="Century Gothic"/>
        <family val="2"/>
        <scheme val="minor"/>
      </rPr>
      <t xml:space="preserve"> des garnitures d’accompagnement</t>
    </r>
  </si>
  <si>
    <r>
      <t>1. Réceptionner, contrôler et stocker les marchandises</t>
    </r>
    <r>
      <rPr>
        <b/>
        <sz val="8"/>
        <color theme="1"/>
        <rFont val="Century Gothic"/>
        <family val="2"/>
        <scheme val="minor"/>
      </rPr>
      <t xml:space="preserve"> </t>
    </r>
    <r>
      <rPr>
        <b/>
        <i/>
        <sz val="8"/>
        <color theme="1"/>
        <rFont val="Century Gothic"/>
        <family val="2"/>
        <scheme val="minor"/>
      </rPr>
      <t>dans le respect de la règlementation en vigueur et en appliquant les techniques de prévention des risques liées à l’activité</t>
    </r>
    <r>
      <rPr>
        <b/>
        <sz val="8"/>
        <color theme="1"/>
        <rFont val="Century Gothic"/>
        <family val="2"/>
        <scheme val="minor"/>
      </rPr>
      <t>.</t>
    </r>
  </si>
  <si>
    <r>
      <t>2. Collecter l’ensemble des informations et organiser sa production culinaire</t>
    </r>
    <r>
      <rPr>
        <b/>
        <sz val="8"/>
        <color theme="1"/>
        <rFont val="Century Gothic"/>
        <family val="2"/>
        <scheme val="minor"/>
      </rPr>
      <t xml:space="preserve"> dans le respect des consignes et du temps imparti.</t>
    </r>
  </si>
  <si>
    <r>
      <t xml:space="preserve">3. Préparer, organiser et maintenir en état son poste de travail </t>
    </r>
    <r>
      <rPr>
        <b/>
        <sz val="8"/>
        <color theme="1"/>
        <rFont val="Century Gothic"/>
        <family val="2"/>
        <scheme val="minor"/>
      </rPr>
      <t>tout au long de l’activité dans le respect de la règlementation en vigueur.</t>
    </r>
  </si>
  <si>
    <r>
      <t xml:space="preserve">4. Maitriser les techniques culinaires de base et réaliser une production </t>
    </r>
    <r>
      <rPr>
        <b/>
        <sz val="8"/>
        <color theme="1"/>
        <rFont val="Century Gothic"/>
        <family val="2"/>
        <scheme val="minor"/>
      </rPr>
      <t>dans le respect des consignes et des règles d’hygiène et de sécurité.</t>
    </r>
  </si>
  <si>
    <r>
      <t>5. Analyser, contrôler la qualité de sa production, dresser et participer à la distribution</t>
    </r>
    <r>
      <rPr>
        <b/>
        <sz val="8"/>
        <color theme="1"/>
        <rFont val="Century Gothic"/>
        <family val="2"/>
        <scheme val="minor"/>
      </rPr>
      <t xml:space="preserve"> selon le contexte professionnel.</t>
    </r>
  </si>
  <si>
    <r>
      <t xml:space="preserve">6. Communiquer </t>
    </r>
    <r>
      <rPr>
        <b/>
        <sz val="8"/>
        <color theme="1"/>
        <rFont val="Century Gothic"/>
        <family val="2"/>
        <scheme val="minor"/>
      </rPr>
      <t>en fonction du contexte professionnel et en respectant les usages de la profession.</t>
    </r>
  </si>
  <si>
    <t>C1 Thème 1 - Les grandes familles de produits alimentaires</t>
  </si>
  <si>
    <t>C1 Thème 2 - Les fournisseurs</t>
  </si>
  <si>
    <t>C1 Thème 3 - Les mesures d’hygiène et de sécurité dans les locaux professionnels</t>
  </si>
  <si>
    <t>C1 Thème 4 - Les stocks et les approvisionnements</t>
  </si>
  <si>
    <t>C2 Thème 5 - Le client</t>
  </si>
  <si>
    <t>C2 Thème 6 - L’approche économique </t>
  </si>
  <si>
    <t>C2 Thème 7 - Les locaux</t>
  </si>
  <si>
    <t>C2 Thème 8 - Les équipements et les matériels liés à la production et au stockage</t>
  </si>
  <si>
    <t>C2 Thème 9 - La prévention des risques liés à l’activité de cuisine</t>
  </si>
  <si>
    <t>C2 Thème 10 - Les modes d’organisation d’une prestation de cuisine</t>
  </si>
  <si>
    <t>C2 Thème 11 - Les supports et les documents de production</t>
  </si>
  <si>
    <t>C3 Thème 12 - L’organisation du poste de travail</t>
  </si>
  <si>
    <t>C3 Thème 13 - Les règles applicables à l’hygiène, la sécurité et la santé</t>
  </si>
  <si>
    <t>C3 Thème 14 - Les règles et les pratiques en matière de développement durable</t>
  </si>
  <si>
    <t>C4 Thème 15 - Des éléments de culture culinaire contemporaine</t>
  </si>
  <si>
    <t>C4 Thème 16 - Les différentes techniques de cuisson et de préparations culinaires</t>
  </si>
  <si>
    <t>C4 Thème 17 - La cuisine régionale du lieu de l’établissement de formation</t>
  </si>
  <si>
    <t>C4 Thème 18 - Les constituants de base de la matière vivante</t>
  </si>
  <si>
    <t>C5 Thème 19 - Le dressage et l’envoi</t>
  </si>
  <si>
    <t>C5 Thème 20 - L’approche sensorielle</t>
  </si>
  <si>
    <t>C6 Thème 21 - Le contexte professionnel</t>
  </si>
  <si>
    <t>C6 Thème 22 - L’entreprise</t>
  </si>
  <si>
    <t>C6 Thème 23 - Le parcours professionnel</t>
  </si>
  <si>
    <r>
      <t></t>
    </r>
    <r>
      <rPr>
        <sz val="9"/>
        <color theme="1"/>
        <rFont val="Century Gothic"/>
        <family val="2"/>
        <scheme val="minor"/>
      </rPr>
      <t>CIP3.2 -Exactitude des quantités</t>
    </r>
  </si>
  <si>
    <t>CIP2.3 - Conformité du tri des emballages</t>
  </si>
  <si>
    <r>
      <t></t>
    </r>
    <r>
      <rPr>
        <sz val="9"/>
        <color theme="1"/>
        <rFont val="Century Gothic"/>
        <family val="2"/>
        <scheme val="minor"/>
      </rPr>
      <t>CIP7.1 - Pertinence des matériels sélectionnés</t>
    </r>
  </si>
  <si>
    <t>axe 1</t>
  </si>
  <si>
    <t>cadencement Axe</t>
  </si>
  <si>
    <t>axe 2</t>
  </si>
  <si>
    <t>axe 3</t>
  </si>
  <si>
    <t>axe 4</t>
  </si>
  <si>
    <t>axe 5</t>
  </si>
  <si>
    <t>axe 6</t>
  </si>
  <si>
    <t>axe 7</t>
  </si>
  <si>
    <t>axe 8</t>
  </si>
  <si>
    <t>semaine 1</t>
  </si>
  <si>
    <t>semaine 2</t>
  </si>
  <si>
    <t>semaine 3</t>
  </si>
  <si>
    <t>semaine 4</t>
  </si>
  <si>
    <t>semaine 5</t>
  </si>
  <si>
    <t>semaine 6</t>
  </si>
  <si>
    <t>semaine 7</t>
  </si>
  <si>
    <t>semaine 8</t>
  </si>
  <si>
    <t>semaine 9</t>
  </si>
  <si>
    <t>semaine 10</t>
  </si>
  <si>
    <t>semaine 11</t>
  </si>
  <si>
    <t>semaine 12</t>
  </si>
  <si>
    <t>semaine 13</t>
  </si>
  <si>
    <t>semaine 14</t>
  </si>
  <si>
    <t>semaine 15</t>
  </si>
  <si>
    <t>semaine 16</t>
  </si>
  <si>
    <t>semaine 17</t>
  </si>
  <si>
    <t>semaine 18</t>
  </si>
  <si>
    <t>semaine 19</t>
  </si>
  <si>
    <t>semaine 20</t>
  </si>
  <si>
    <t>semaine 21</t>
  </si>
  <si>
    <t>semaine 22</t>
  </si>
  <si>
    <t>semaine 23</t>
  </si>
  <si>
    <t>semaine 24</t>
  </si>
  <si>
    <t>semaine 25</t>
  </si>
  <si>
    <t>semaine 26</t>
  </si>
  <si>
    <t>semaine 27</t>
  </si>
  <si>
    <t>semaine 28</t>
  </si>
  <si>
    <t>semaine 29</t>
  </si>
  <si>
    <t>semaine 30</t>
  </si>
  <si>
    <t>semaine 31</t>
  </si>
  <si>
    <t>semaine 32</t>
  </si>
  <si>
    <t>TD25 -</t>
  </si>
  <si>
    <t>TD26 -</t>
  </si>
  <si>
    <t>TD27 -</t>
  </si>
  <si>
    <t>TD28 -</t>
  </si>
  <si>
    <t>TD29 -</t>
  </si>
  <si>
    <t>TD30 -</t>
  </si>
  <si>
    <t xml:space="preserve">TD23 - Rendre compte de son activité </t>
  </si>
  <si>
    <r>
      <t xml:space="preserve">TD20 - Communiquer </t>
    </r>
    <r>
      <rPr>
        <sz val="8"/>
        <color theme="3" tint="-0.249977111117893"/>
        <rFont val="Arial"/>
        <family val="2"/>
      </rPr>
      <t>au sein de son entreprise</t>
    </r>
  </si>
  <si>
    <r>
      <t xml:space="preserve">TD21 - Communiquer </t>
    </r>
    <r>
      <rPr>
        <sz val="8"/>
        <color theme="3" tint="-0.249977111117893"/>
        <rFont val="Arial"/>
        <family val="2"/>
      </rPr>
      <t>avec les clients</t>
    </r>
  </si>
  <si>
    <r>
      <t>TD22 - Communiquer a</t>
    </r>
    <r>
      <rPr>
        <sz val="8"/>
        <color theme="3" tint="-0.249977111117893"/>
        <rFont val="Arial"/>
        <family val="2"/>
      </rPr>
      <t>vec des tiers</t>
    </r>
  </si>
  <si>
    <t>TD24 - Se situer dans son environnement professionnel</t>
  </si>
  <si>
    <t>1. Techniques de préparation de base </t>
  </si>
  <si>
    <t>2. Cuissons</t>
  </si>
  <si>
    <t>5.  Pâtisseries : Pâtes</t>
  </si>
  <si>
    <t xml:space="preserve">1.1 Peser et mesurer </t>
  </si>
  <si>
    <t>1.2 Eplucher, laver, tailler des légumes</t>
  </si>
  <si>
    <t>1.3 Préparer des herbes aromatiques</t>
  </si>
  <si>
    <t xml:space="preserve">1.4 Canneler, historier </t>
  </si>
  <si>
    <t xml:space="preserve">1.5 Peler à vif </t>
  </si>
  <si>
    <t xml:space="preserve">1.6 Tourner des légumes </t>
  </si>
  <si>
    <t>1.7 Emincer des légumes</t>
  </si>
  <si>
    <t xml:space="preserve">1.9 Ciseler </t>
  </si>
  <si>
    <t>1.10 Escaloper des légumes</t>
  </si>
  <si>
    <t xml:space="preserve">1.12 Découper une volaille à cru </t>
  </si>
  <si>
    <t xml:space="preserve">1.13 Détailler de la viande </t>
  </si>
  <si>
    <t xml:space="preserve">1.14 Gratter, préparer, ébarber </t>
  </si>
  <si>
    <t xml:space="preserve">1.15 Habiller, détailler, désarêter et fileter un poisson rond </t>
  </si>
  <si>
    <t>1.17 Paner à l’anglaise</t>
  </si>
  <si>
    <t xml:space="preserve">1.18 Façonner à la cuillère </t>
  </si>
  <si>
    <t>1.20 Aplatir (batter)</t>
  </si>
  <si>
    <t>2.1 Griller, snacker des pièces</t>
  </si>
  <si>
    <t>2.2 Cuire des œufs (sauf œufs frits)</t>
  </si>
  <si>
    <t>2.3 Sauter - Sauter déglacer</t>
  </si>
  <si>
    <t>2.4 Blanchir</t>
  </si>
  <si>
    <t xml:space="preserve">2.5 Rôtir </t>
  </si>
  <si>
    <t xml:space="preserve">2.6 Pocher </t>
  </si>
  <si>
    <t>2.7 Frire</t>
  </si>
  <si>
    <t>2.8 Cuire en ragoût</t>
  </si>
  <si>
    <t>2.9 Cuire à la vapeur</t>
  </si>
  <si>
    <t>2.11 Cuire du riz, de la semoule, des céréales, etc.</t>
  </si>
  <si>
    <t>1.8 Tailler en mirepoix, en brunoise, en paysanne, en julienne, en bâtonnets, en macédoine</t>
  </si>
  <si>
    <t xml:space="preserve">1.11 Monder et concasser  </t>
  </si>
  <si>
    <t>1.16 Lustrer, napper</t>
  </si>
  <si>
    <t>1.19 Clarifier des œufs, du beurre</t>
  </si>
  <si>
    <t>1.21 Brider simplement, ficeler</t>
  </si>
  <si>
    <t>2.10 Etuver, glacer, cuire à blanc</t>
  </si>
  <si>
    <t>3. Fonds, sauces, jus et marinade, appareils et liaisons</t>
  </si>
  <si>
    <t xml:space="preserve">4.1 Réaliser une sauce chocolat, une ganache </t>
  </si>
  <si>
    <t>4.2 Réaliser un coulis de fruits</t>
  </si>
  <si>
    <t>4.3 Réaliser une crème anglaise</t>
  </si>
  <si>
    <t>4.4 Réaliser un sirop</t>
  </si>
  <si>
    <t>4.5 Réaliser un caramel</t>
  </si>
  <si>
    <t xml:space="preserve">4.6 Réaliser un appareil à crème prise </t>
  </si>
  <si>
    <t xml:space="preserve">4.7 Réaliser une crème pâtissière </t>
  </si>
  <si>
    <t>4.8 Réaliser une crème d’amande</t>
  </si>
  <si>
    <t>4.9 Réaliser une marmelade, une compote</t>
  </si>
  <si>
    <t>4.10 Foisonner de la crème, des œufs</t>
  </si>
  <si>
    <t>4.11 Réaliser une meringue française</t>
  </si>
  <si>
    <t>5.1 Réaliser un biscuit, une génoise</t>
  </si>
  <si>
    <t>5.2 Réaliser une pâte à crêpes</t>
  </si>
  <si>
    <t>5.3 Réaliser une pâte brisée</t>
  </si>
  <si>
    <t xml:space="preserve">5.4 Réaliser une pâte feuilletée </t>
  </si>
  <si>
    <t>5.5 Réaliser une pâte sablée</t>
  </si>
  <si>
    <t>5.6 Réaliser une pâte à choux</t>
  </si>
  <si>
    <t>4. Pâtisseries : Appareils, crèmes, sauces, coulis </t>
  </si>
  <si>
    <t>4.4 La gestion des approvisionnements et des stocks :
- le rôle de l’inventaire, 
- la limitation des pertes, 
- la rotation des stocks,
- le choix des conditionnements,
- etc.</t>
  </si>
  <si>
    <t>1.22 Enrober pour frire</t>
  </si>
  <si>
    <t>2.12 Réaliser une cuisson combinée</t>
  </si>
  <si>
    <t>2.13 Sensibiliser aux nouvelles cuissons</t>
  </si>
  <si>
    <t>Quiche Lorraine</t>
  </si>
  <si>
    <t>Crème dubarry</t>
  </si>
  <si>
    <t>Potage Julienne darblay</t>
  </si>
  <si>
    <t>Macédoine de légumes</t>
  </si>
  <si>
    <t>Crêpe farcie</t>
  </si>
  <si>
    <t>Omelette roulée</t>
  </si>
  <si>
    <t>Œufs farcis Chimay</t>
  </si>
  <si>
    <t>Filet de poisson meunière</t>
  </si>
  <si>
    <t>Darne de poisson pochée</t>
  </si>
  <si>
    <t>Goujonnettes de poisson frit sauce tartare</t>
  </si>
  <si>
    <t>Blanquette de veau</t>
  </si>
  <si>
    <t>Carré de porc</t>
  </si>
  <si>
    <t>Pavé de bœuf sauté au poivre</t>
  </si>
  <si>
    <t>Escalope de volaille viennoise</t>
  </si>
  <si>
    <t>Navarin</t>
  </si>
  <si>
    <t>Fricassée de volaille à l'ancienne</t>
  </si>
  <si>
    <t>Poulet cocotte grand-mère</t>
  </si>
  <si>
    <t>Burger</t>
  </si>
  <si>
    <t>Crème caramel</t>
  </si>
  <si>
    <t>Œufs à la neige</t>
  </si>
  <si>
    <t>Tarte aux fruits sur pâte feuilletée</t>
  </si>
  <si>
    <t>Tarte aux pommes</t>
  </si>
  <si>
    <t>Choux patissier</t>
  </si>
  <si>
    <t xml:space="preserve">Tiramisu </t>
  </si>
  <si>
    <t>Crème brulée</t>
  </si>
  <si>
    <t>CUISINE / GA / SA</t>
  </si>
  <si>
    <t xml:space="preserve">3.1 Lier à base d’amidon, à base de matière grasse, par réduction </t>
  </si>
  <si>
    <t>3.2 Lier à la purée de légumes - Lier aux protéines</t>
  </si>
  <si>
    <t xml:space="preserve">3.3 Réaliser un fumet </t>
  </si>
  <si>
    <t>3.4 Réaliser un fond de volaille</t>
  </si>
  <si>
    <t>3.5 Réaliser et améliorer un fond PAI</t>
  </si>
  <si>
    <t xml:space="preserve">3.6 Réaliser une sauce de type vin blanc </t>
  </si>
  <si>
    <t>3.7 Réaliser une sauce blanche, un velouté</t>
  </si>
  <si>
    <t>3.8 Réaliser une sauce brune</t>
  </si>
  <si>
    <t>3.9 Réaliser une sauce émulsionnée de base</t>
  </si>
  <si>
    <t xml:space="preserve">3.10 Réaliser un beurre composé </t>
  </si>
  <si>
    <t>3.11 Réaliser un coulis, une fondue de tomates</t>
  </si>
  <si>
    <t>3.12 Réaliser un jus de rôti</t>
  </si>
  <si>
    <t>3.13 Réaliser une marinade instantanée</t>
  </si>
  <si>
    <t>3.14 Réaliser une duxelles</t>
  </si>
  <si>
    <t>LISTE DES TECHNIQUES DE BASE DE CUISINE</t>
  </si>
  <si>
    <t>LISTE DES RECETTES DE BASE DE CUISINE</t>
  </si>
  <si>
    <t>fin liste recettes dérivées :</t>
  </si>
  <si>
    <t>Centre de formation</t>
  </si>
  <si>
    <t>Nom et prénom de l'élève / apprenti</t>
  </si>
  <si>
    <t>Epreuve EP2</t>
  </si>
  <si>
    <t>Note /20</t>
  </si>
  <si>
    <t>coef</t>
  </si>
  <si>
    <t>/80</t>
  </si>
  <si>
    <t>TOTAL</t>
  </si>
  <si>
    <t>L’évaluation par Contrôle en Cours de Formation</t>
  </si>
  <si>
    <t>Préparation d’une situation d’évaluation</t>
  </si>
  <si>
    <t>Elle doit être définie à partir des éléments suivants :</t>
  </si>
  <si>
    <t>L’apprenant est informé des objectifs visés par les situations d’évaluation et des conditions de leur déroulement préalablement à leur mise en œuvre.</t>
  </si>
  <si>
    <t xml:space="preserve">Déroulement de l’évaluation </t>
  </si>
  <si>
    <t>L'enseignant programme et organise l’évaluation.</t>
  </si>
  <si>
    <r>
      <t>En cas d’absence</t>
    </r>
    <r>
      <rPr>
        <sz val="11"/>
        <color theme="1"/>
        <rFont val="Arial"/>
        <family val="2"/>
      </rPr>
      <t xml:space="preserve"> d’un apprenant à une évaluation : </t>
    </r>
  </si>
  <si>
    <t>- Si l’absence est justifiée (à l’appréciation du Chef d’établissement), l’enseignant doit organiser, pour cet élève une nouvelle situation d’évaluation,</t>
  </si>
  <si>
    <t>Pendant l’évaluation :</t>
  </si>
  <si>
    <r>
      <t>Ü</t>
    </r>
    <r>
      <rPr>
        <sz val="11"/>
        <color theme="1"/>
        <rFont val="Arial"/>
        <family val="2"/>
      </rPr>
      <t xml:space="preserve"> Les évaluateurs observent l’activité de l’apprenant au cours de son déroulement pour ne pas se limiter au seul résultat final mais pour aussi prendre en compte la démarche utilisée et les stratégies mises en œuvre.</t>
    </r>
  </si>
  <si>
    <t>Pendant ce temps, les autres apprenants poursuivent 
les activités d’apprentissage prévues.</t>
  </si>
  <si>
    <t>Chaque évaluateur dispose de la grille de notation académique.</t>
  </si>
  <si>
    <t>Aucune proposition de note n’est communiquée au candidat.</t>
  </si>
  <si>
    <t xml:space="preserve">Le dossier technique de la situation d’évaluation et la grille de notation, ainsi que les attestations de stage sont regroupés dans un dossier CCF de l’apprenant. </t>
  </si>
  <si>
    <t>Ce dossier est mis à disposition des services des examens pour consultation éventuelle par les membres du jury final. Il est conservé par l’établissement pendant un an, en cas de litige.</t>
  </si>
  <si>
    <t>Où</t>
  </si>
  <si>
    <t>QUOI</t>
  </si>
  <si>
    <t>QUI</t>
  </si>
  <si>
    <t>QUAND</t>
  </si>
  <si>
    <t>COMBIEN</t>
  </si>
  <si>
    <t>Ressources</t>
  </si>
  <si>
    <t>Grille(s) de notation</t>
  </si>
  <si>
    <t>Epreuve EP1</t>
  </si>
  <si>
    <t>/260</t>
  </si>
  <si>
    <t xml:space="preserve">CCF </t>
  </si>
  <si>
    <t>NOM et prénom de l'élève/apprenti</t>
  </si>
  <si>
    <t>Pds</t>
  </si>
  <si>
    <t>NE!</t>
  </si>
  <si>
    <t>TI</t>
  </si>
  <si>
    <t>I</t>
  </si>
  <si>
    <t>S</t>
  </si>
  <si>
    <t>TS</t>
  </si>
  <si>
    <t xml:space="preserve">Noms des évaluateurs : 
</t>
  </si>
  <si>
    <r>
      <t xml:space="preserve">Une </t>
    </r>
    <r>
      <rPr>
        <sz val="11"/>
        <color rgb="FF000000"/>
        <rFont val="Arial"/>
        <family val="2"/>
      </rPr>
      <t>situation</t>
    </r>
    <r>
      <rPr>
        <sz val="11"/>
        <color theme="1"/>
        <rFont val="Arial"/>
        <family val="2"/>
      </rPr>
      <t xml:space="preserve"> d’évaluation est une situation qui permet </t>
    </r>
    <r>
      <rPr>
        <u/>
        <sz val="11"/>
        <color theme="1"/>
        <rFont val="Arial"/>
        <family val="2"/>
      </rPr>
      <t>la réalisation d’une activité</t>
    </r>
    <r>
      <rPr>
        <sz val="11"/>
        <color theme="1"/>
        <rFont val="Arial"/>
        <family val="2"/>
      </rPr>
      <t xml:space="preserve"> dans un contexte donné.</t>
    </r>
  </si>
  <si>
    <r>
      <t>-</t>
    </r>
    <r>
      <rPr>
        <sz val="7"/>
        <color theme="1"/>
        <rFont val="Times New Roman"/>
        <family val="1"/>
      </rPr>
      <t xml:space="preserve">   </t>
    </r>
    <r>
      <rPr>
        <sz val="11"/>
        <color theme="1"/>
        <rFont val="Arial"/>
        <family val="2"/>
      </rPr>
      <t>la définition de l’activité à réaliser (commande de travaux choisis parmi les activités auxquelles le candidat a déjà été formé) et en conformité avec la définition de l’épreuve d’examen ;</t>
    </r>
  </si>
  <si>
    <r>
      <t>-</t>
    </r>
    <r>
      <rPr>
        <sz val="7"/>
        <color theme="1"/>
        <rFont val="Times New Roman"/>
        <family val="1"/>
      </rPr>
      <t xml:space="preserve">   </t>
    </r>
    <r>
      <rPr>
        <sz val="11"/>
        <color theme="1"/>
        <rFont val="Arial"/>
        <family val="2"/>
      </rPr>
      <t>les conditions de réalisation : temps imparti, documents, matériels et produits mis à disposition</t>
    </r>
  </si>
  <si>
    <t>-  les critères d’évaluation.</t>
  </si>
  <si>
    <r>
      <t>L’apprenant est informé à l’avance de la date du CCF ainsi que des conséquences d’une éventuelle 
absence par : inscription dans le carnet de correspondance, inscription dans le cahier de textes de la classe...</t>
    </r>
    <r>
      <rPr>
        <u/>
        <sz val="11"/>
        <color theme="1"/>
        <rFont val="Arial"/>
        <family val="2"/>
      </rPr>
      <t xml:space="preserve"> Il n’y a pas d’obligation à envoyer des convocations individuelles à domicile</t>
    </r>
    <r>
      <rPr>
        <sz val="11"/>
        <color theme="1"/>
        <rFont val="Arial"/>
        <family val="2"/>
      </rPr>
      <t xml:space="preserve"> mais ce peut être un choix de l’établissement.</t>
    </r>
  </si>
  <si>
    <r>
      <t>- Si l’absence n’est pas justifiée, l’élève est porté « </t>
    </r>
    <r>
      <rPr>
        <i/>
        <sz val="11"/>
        <color theme="1"/>
        <rFont val="Arial"/>
        <family val="2"/>
      </rPr>
      <t>Absent</t>
    </r>
    <r>
      <rPr>
        <sz val="11"/>
        <color theme="1"/>
        <rFont val="Arial"/>
        <family val="2"/>
      </rPr>
      <t> ».</t>
    </r>
  </si>
  <si>
    <r>
      <t>Ü</t>
    </r>
    <r>
      <rPr>
        <sz val="11"/>
        <color theme="1"/>
        <rFont val="Arial"/>
        <family val="2"/>
      </rPr>
      <t xml:space="preserve"> L'enseignant remet à l’apprenant le dossier technique (description d’une situation, documents techniques et annexes…).</t>
    </r>
  </si>
  <si>
    <r>
      <t>Ü</t>
    </r>
    <r>
      <rPr>
        <sz val="11"/>
        <color theme="1"/>
        <rFont val="Arial"/>
        <family val="2"/>
      </rPr>
      <t xml:space="preserve"> L’apprenant réalise l’activité demandée (écrite ou pratique).</t>
    </r>
  </si>
  <si>
    <r>
      <t>Remarque</t>
    </r>
    <r>
      <rPr>
        <sz val="11"/>
        <color theme="1"/>
        <rFont val="Arial"/>
        <family val="2"/>
      </rPr>
      <t xml:space="preserve"> :</t>
    </r>
  </si>
  <si>
    <r>
      <t xml:space="preserve">Appréciations
</t>
    </r>
    <r>
      <rPr>
        <sz val="11"/>
        <color theme="1"/>
        <rFont val="Century Gothic"/>
        <family val="2"/>
        <scheme val="minor"/>
      </rPr>
      <t xml:space="preserve">NE! : </t>
    </r>
    <r>
      <rPr>
        <sz val="9"/>
        <color theme="1"/>
        <rFont val="Century Gothic"/>
        <family val="2"/>
        <scheme val="minor"/>
      </rPr>
      <t>Les compétences "non évaluées" seront obligatoirement justifiées dans ce cadre.</t>
    </r>
    <r>
      <rPr>
        <b/>
        <sz val="9"/>
        <color theme="1"/>
        <rFont val="Century Gothic"/>
        <family val="2"/>
        <scheme val="minor"/>
      </rPr>
      <t xml:space="preserve">
</t>
    </r>
  </si>
  <si>
    <r>
      <rPr>
        <b/>
        <sz val="10"/>
        <color theme="1"/>
        <rFont val="Arial"/>
        <family val="2"/>
      </rPr>
      <t xml:space="preserve">C1.3.3.3. Réaliser un coiffage </t>
    </r>
    <r>
      <rPr>
        <sz val="10"/>
        <color theme="1"/>
        <rFont val="Arial"/>
        <family val="2"/>
      </rPr>
      <t xml:space="preserve">
- Choix de la technique de coiffage adaptée à la coupe (avec ou sans séchage)
- Gestuelle adaptée à la technique mise en œuvre
- Choix adapté des produits de coiffage
- Utilisation rationnelle des produits de coiffage
</t>
    </r>
  </si>
  <si>
    <r>
      <rPr>
        <b/>
        <sz val="10"/>
        <color theme="1"/>
        <rFont val="Arial"/>
        <family val="2"/>
      </rPr>
      <t>Qualité du résultat du coiffage</t>
    </r>
    <r>
      <rPr>
        <sz val="10"/>
        <color theme="1"/>
        <rFont val="Arial"/>
        <family val="2"/>
      </rPr>
      <t xml:space="preserve">
- Volumes équilibrés
- Finitions soignées
- Coiffage adapté à la coupe réalisée
</t>
    </r>
  </si>
  <si>
    <t xml:space="preserve">- Aptitude à organiser le poste de travail
- Respect des règles d’hygiène, d’ergonomie, de sécurité, du confort du modèle
</t>
  </si>
  <si>
    <r>
      <rPr>
        <b/>
        <sz val="10"/>
        <color theme="1"/>
        <rFont val="Arial"/>
        <family val="2"/>
      </rPr>
      <t>C1.3.1.2. Réaliser une coupe homme</t>
    </r>
    <r>
      <rPr>
        <sz val="10"/>
        <color theme="1"/>
        <rFont val="Arial"/>
        <family val="2"/>
      </rPr>
      <t xml:space="preserve">
Couper, dégrader, effiler, réaliser des finitions
- Maitrise de l’utilisation des outils choisis
- Tenue adaptée des outils, dextérité
- Progression logique de la coupe
- Orientation et épaisseur des mèches 
- Qualité du geste (précision, aisance, rythme…)
- Autocontrôle de la coupe</t>
    </r>
  </si>
  <si>
    <t>PARTIE 1</t>
  </si>
  <si>
    <t>/20</t>
  </si>
  <si>
    <t>/50</t>
  </si>
  <si>
    <t>Partie 2 : COUPE, COULEUR, FORME « FEMME »</t>
  </si>
  <si>
    <t>2A : Coloration d’oxydation, shampooing, permanente</t>
  </si>
  <si>
    <r>
      <rPr>
        <b/>
        <sz val="10"/>
        <rFont val="Arial"/>
        <family val="2"/>
      </rPr>
      <t>C1.3.2.1 Réaliser une coloration</t>
    </r>
    <r>
      <rPr>
        <sz val="10"/>
        <rFont val="Arial"/>
        <family val="2"/>
      </rPr>
      <t xml:space="preserve"> 
- Préparation de la chevelure
- Préparation du produit (dosage, choix des matériels, mélange)</t>
    </r>
  </si>
  <si>
    <t>- Application précise et soignée du colorant d’oxydation (netteté de l’application, épaisseur des séparations, précision du geste, chronologie)
- Protocole respecté selon la notice (application, temps de pause, rinçage…)</t>
  </si>
  <si>
    <t>- Qualité du rinçage (émulsion, élimination totale des produits, netteté des bordures)
- Résultat conforme (repousses couvertes, absence de démarcation)</t>
  </si>
  <si>
    <t>- Aptitude à organiser le poste de travail
- Respect des règles d’hygiène, d’ergonomie, de sécurité, du confort du modèle
- Mise en œuvre d’une démarche respectueuse de l’environnement</t>
  </si>
  <si>
    <t>/30</t>
  </si>
  <si>
    <t>Note 2A COLORATION</t>
  </si>
  <si>
    <r>
      <t xml:space="preserve">C1.2.1 Réaliser un shampooing
</t>
    </r>
    <r>
      <rPr>
        <sz val="10"/>
        <rFont val="Arial"/>
        <family val="2"/>
      </rPr>
      <t>- Choix pertinent et adapté du produit 
- Dosages adaptés 
- Gestuelle adaptée au produit choisi
- Temps de réalisation adapté 
- Rinçage efficace
- Démêlage effectué</t>
    </r>
  </si>
  <si>
    <t>- Respects des règles d’hygiène, d’ergonomie
- Mise en œuvre d’une démarche respectueuse de l’environnement</t>
  </si>
  <si>
    <t>Note 2A SHAMPOOING</t>
  </si>
  <si>
    <t>/10</t>
  </si>
  <si>
    <r>
      <t xml:space="preserve">C1.3.3.2 Réaliser une mise en forme durable par enroulage, en méthode indirecte
</t>
    </r>
    <r>
      <rPr>
        <sz val="10"/>
        <rFont val="Arial"/>
        <family val="2"/>
      </rPr>
      <t>- Enroulage maitrisé :
      Séparations adaptées au support
      Élévation et orientation des mèches
      Tension des mèches/ Lissage des mèches
      Respect des pointes</t>
    </r>
    <r>
      <rPr>
        <b/>
        <sz val="10"/>
        <rFont val="Arial"/>
        <family val="2"/>
      </rPr>
      <t xml:space="preserve">
</t>
    </r>
  </si>
  <si>
    <t>- Aptitude à organiser le poste de travail
- Respects des règles d’hygiène, d’ergonomie, de sécurité, du confort du modèle.</t>
  </si>
  <si>
    <t>Note 2A PERMANENTE</t>
  </si>
  <si>
    <t>2B : Coupe, mise en forme/coiffage</t>
  </si>
  <si>
    <r>
      <rPr>
        <b/>
        <sz val="10"/>
        <rFont val="Arial"/>
        <family val="2"/>
      </rPr>
      <t>C1.3.1.1 Réaliser une coupe femme</t>
    </r>
    <r>
      <rPr>
        <sz val="10"/>
        <rFont val="Arial"/>
        <family val="2"/>
      </rPr>
      <t xml:space="preserve"> 
</t>
    </r>
    <r>
      <rPr>
        <b/>
        <sz val="10"/>
        <rFont val="Arial"/>
        <family val="2"/>
      </rPr>
      <t>- couper, dégrader, effiler, réaliser des finitions</t>
    </r>
    <r>
      <rPr>
        <sz val="10"/>
        <rFont val="Arial"/>
        <family val="2"/>
      </rPr>
      <t xml:space="preserve">
(Le choix des techniques est libre, elles ne sont donc pas toutes attendues.)
- Choix adapté des outils
- Utilisation maitrisée des outils de coupe choisis
- Orientation et épaisseur des mèches
- Qualité du geste (précision, aisance, rythme…)
- Progression logique de la coupe pour la(les) technique(s) de coupe choisie(s) 
- Auto-contrôle de la coupe </t>
    </r>
  </si>
  <si>
    <r>
      <rPr>
        <b/>
        <sz val="10"/>
        <rFont val="Arial"/>
        <family val="2"/>
      </rPr>
      <t>Résultat de la coupe :</t>
    </r>
    <r>
      <rPr>
        <sz val="10"/>
        <rFont val="Arial"/>
        <family val="2"/>
      </rPr>
      <t xml:space="preserve">
- Équilibre de la coupe (forme, longueurs, épaisseurs)
- Qualité des finitions : netteté, esthétique 
- Raccourcissement l’ensemble de la chevelure de 3 cm minimum (hors frange)
- Présence d’un dégradé</t>
    </r>
  </si>
  <si>
    <t>Note COUPE</t>
  </si>
  <si>
    <t>/40</t>
  </si>
  <si>
    <t xml:space="preserve">NOTE MISE EN FORME TEMPORAIRE ET COIFFAGE </t>
  </si>
  <si>
    <r>
      <rPr>
        <b/>
        <sz val="10"/>
        <rFont val="Arial"/>
        <family val="2"/>
      </rPr>
      <t>C1.3.3.3 Réaliser un coiffage</t>
    </r>
    <r>
      <rPr>
        <sz val="10"/>
        <rFont val="Arial"/>
        <family val="2"/>
      </rPr>
      <t xml:space="preserve">
- Choix judicieux de la ou des technique(s) 
- Techniques de coiffage maitrisées 
- Choix adapté des produits de finition et des outils
- Utilisation maîtrisée des produits de finition et des outils</t>
    </r>
  </si>
  <si>
    <r>
      <rPr>
        <b/>
        <sz val="10"/>
        <rFont val="Arial"/>
        <family val="2"/>
      </rPr>
      <t xml:space="preserve">C1.3.3.1 Réaliser une mise en forme temporaire </t>
    </r>
    <r>
      <rPr>
        <sz val="10"/>
        <rFont val="Arial"/>
        <family val="2"/>
      </rPr>
      <t xml:space="preserve">
</t>
    </r>
    <r>
      <rPr>
        <b/>
        <sz val="10"/>
        <rFont val="Arial"/>
        <family val="2"/>
      </rPr>
      <t>Technique(s) de mise en forme au choix du candidat</t>
    </r>
    <r>
      <rPr>
        <sz val="10"/>
        <rFont val="Arial"/>
        <family val="2"/>
      </rPr>
      <t xml:space="preserve">
- Choix des matériels et produits de construction adaptés à la (aux) technique(s)
- Utilisation rationnelle des produits
- Choix de la/les technique(s) adapté au modèle (nature, implantation, longueur des cheveux)
- Maîtrise de la/les technique(s) choisie(s)
- Respect de la fibre capillaire</t>
    </r>
  </si>
  <si>
    <r>
      <rPr>
        <b/>
        <sz val="10"/>
        <rFont val="Arial"/>
        <family val="2"/>
      </rPr>
      <t>Qualité du résultat de la mise en forme et du coiffage</t>
    </r>
    <r>
      <rPr>
        <sz val="10"/>
        <rFont val="Arial"/>
        <family val="2"/>
      </rPr>
      <t xml:space="preserve">
- Volumes équilibrés
- Finitions soignées
- Coiffage mettant en valeur la mise en forme
- Résultat esthétique adapté au modèle
- Contrôle visuel réalisé au cours des activités</t>
    </r>
  </si>
  <si>
    <t>- Aptitude à organiser le poste de travail
- Respects des règles d’économie, d’ergonomie, du confort du modèle</t>
  </si>
  <si>
    <t>TOTAL 2A</t>
  </si>
  <si>
    <t>/70</t>
  </si>
  <si>
    <t>TOTAL 2B</t>
  </si>
  <si>
    <t>TOTAL PARTIE 1</t>
  </si>
  <si>
    <t>TOTAL PARTIE 2</t>
  </si>
  <si>
    <t>/150</t>
  </si>
  <si>
    <t xml:space="preserve">Partie 3 : MOBILISATION DES SAVOIRS ASSOCIES DES COMPETENCES DU POLE 1 </t>
  </si>
  <si>
    <t>/60</t>
  </si>
  <si>
    <t>Note EP1</t>
  </si>
  <si>
    <t>Coefficient : 13</t>
  </si>
  <si>
    <t xml:space="preserve"> Partie 1 COUPE COIFFAGE « HOMME »    </t>
  </si>
  <si>
    <t>Coefficient : 3</t>
  </si>
  <si>
    <t xml:space="preserve">
</t>
  </si>
  <si>
    <t>/15</t>
  </si>
  <si>
    <t>/45</t>
  </si>
  <si>
    <t>Partie 2 : MOBILISATION DES SAVOIRS ASSOCIES DES COMPETENCES DU POLE 2                               EN CENTRE DE FORMATION</t>
  </si>
  <si>
    <t>Note EP2</t>
  </si>
  <si>
    <r>
      <t xml:space="preserve">Appréciations :
</t>
    </r>
    <r>
      <rPr>
        <b/>
        <sz val="9"/>
        <color theme="1"/>
        <rFont val="Century Gothic"/>
        <family val="2"/>
        <scheme val="minor"/>
      </rPr>
      <t xml:space="preserve">
</t>
    </r>
  </si>
  <si>
    <r>
      <rPr>
        <b/>
        <sz val="10"/>
        <color theme="1"/>
        <rFont val="Arial"/>
        <family val="2"/>
      </rPr>
      <t>Critères d’évaluation :</t>
    </r>
    <r>
      <rPr>
        <sz val="10"/>
        <color theme="1"/>
        <rFont val="Arial"/>
        <family val="2"/>
      </rPr>
      <t xml:space="preserve">
Ils se rapportent aux indicateurs d’évaluation des compétences détaillées et aux limites de connaissances des savoirs associés du pôle 1.
L’évaluation porte sur :
-  la maîtrise des savoir-faire professionnels ;
- l’aptitude à organiser son poste de travail, à respecter les règles d’hygiène, de sécurité, d’ergonomie et à adopter une démarche respectueuse de l’environnement ;
-  l’aptitude à mobiliser des savoirs associés.</t>
    </r>
  </si>
  <si>
    <t>Cette épreuve est composée de 3 parties (1-2-3) indépendantes. 
Elle a pour but de vérifier la maîtrise des compétences professionnelles du candidat (savoir-faire et savoirs qui leurs sont associés) mises en œuvre lors de la réalisation de techniques de coiffure.</t>
  </si>
  <si>
    <t>Sur le modèle ayant des cheveux propres, le candidat réalise une coupe courte et un coiffage. 
L’ensemble de la chevelure doit être raccourci au minimum de 2 cm. La réalisation d’un tour d’oreille et d’un fondu de nuque est attendue.
Tout type de coupe est autorisé, excepté une coupe qui présenterait un résultat avec des longueurs identiques sur l’ensemble de la chevelure.
Tous les outils sont autorisés excepté les tondeuses.
Le coiffage attendu est libre. 
L’utilisation de produits de coiffage est obligatoire.
Aucune mise en forme n’est exigée.</t>
  </si>
  <si>
    <r>
      <rPr>
        <b/>
        <sz val="10"/>
        <color theme="1"/>
        <rFont val="Arial"/>
        <family val="2"/>
      </rPr>
      <t>2A :</t>
    </r>
    <r>
      <rPr>
        <sz val="10"/>
        <color theme="1"/>
        <rFont val="Arial"/>
        <family val="2"/>
      </rPr>
      <t xml:space="preserve"> </t>
    </r>
    <r>
      <rPr>
        <b/>
        <sz val="10"/>
        <color theme="1"/>
        <rFont val="Arial"/>
        <family val="2"/>
      </rPr>
      <t>Coloration d’oxydation, shampooing, permanente.</t>
    </r>
    <r>
      <rPr>
        <sz val="10"/>
        <color theme="1"/>
        <rFont val="Arial"/>
        <family val="2"/>
      </rPr>
      <t xml:space="preserve">  Sur le modèle le candidat réalise :
- l’application au pinceau d’une coloration d’oxydation sur la base (repousses) puis sur les longueurs ;
- l’enroulage et la saturation d’une permanente.
 </t>
    </r>
    <r>
      <rPr>
        <b/>
        <sz val="10"/>
        <color theme="1"/>
        <rFont val="Arial"/>
        <family val="2"/>
      </rPr>
      <t>2B :</t>
    </r>
    <r>
      <rPr>
        <sz val="10"/>
        <color theme="1"/>
        <rFont val="Arial"/>
        <family val="2"/>
      </rPr>
      <t xml:space="preserve"> </t>
    </r>
    <r>
      <rPr>
        <b/>
        <sz val="10"/>
        <color theme="1"/>
        <rFont val="Arial"/>
        <family val="2"/>
      </rPr>
      <t>Coupe, mise en forme/coiffage.</t>
    </r>
    <r>
      <rPr>
        <sz val="10"/>
        <color theme="1"/>
        <rFont val="Arial"/>
        <family val="2"/>
      </rPr>
      <t xml:space="preserve"> Sur le modèle, le candidat réalise une coupe puis une mise en forme temporaire et un coiffage.
- Coupe : Raccourcissement de l’ensemble de la chevelure de 3 cm minimum (hors frange possible) - Coupe, au choix du candidat, incluant un dégradé.
Tous les outils sont autorisés y compris la tondeuse avec tête de coupe réglable ou non, sans ajout de sabot.
- Mise en forme et coiffage : Mise en forme au choix du candidat (un séchage sans mise en forme n’est pas autorisé) - Coiffage mettant en valeur la mise en forme - Utilisation de produits de construction et/ou de finition obligatoire.
</t>
    </r>
  </si>
  <si>
    <r>
      <rPr>
        <b/>
        <sz val="10"/>
        <color theme="1"/>
        <rFont val="Arial"/>
        <family val="2"/>
      </rPr>
      <t>Partie 1</t>
    </r>
    <r>
      <rPr>
        <sz val="10"/>
        <color theme="1"/>
        <rFont val="Arial"/>
        <family val="2"/>
      </rPr>
      <t xml:space="preserve">                                                                                    </t>
    </r>
    <r>
      <rPr>
        <b/>
        <sz val="10"/>
        <color theme="1"/>
        <rFont val="Arial"/>
        <family val="2"/>
      </rPr>
      <t xml:space="preserve">   Coupe, coiffage « homme »</t>
    </r>
  </si>
  <si>
    <r>
      <rPr>
        <b/>
        <sz val="10"/>
        <color theme="1"/>
        <rFont val="Arial"/>
        <family val="2"/>
      </rPr>
      <t>Partie 2</t>
    </r>
    <r>
      <rPr>
        <sz val="10"/>
        <color theme="1"/>
        <rFont val="Arial"/>
        <family val="2"/>
      </rPr>
      <t xml:space="preserve">                                                                                       </t>
    </r>
    <r>
      <rPr>
        <b/>
        <sz val="10"/>
        <color theme="1"/>
        <rFont val="Arial"/>
        <family val="2"/>
      </rPr>
      <t xml:space="preserve">  Coupe, couleur, forme « femme » </t>
    </r>
  </si>
  <si>
    <r>
      <rPr>
        <b/>
        <sz val="10"/>
        <color theme="1"/>
        <rFont val="Arial"/>
        <family val="2"/>
      </rPr>
      <t>Partie 3 </t>
    </r>
    <r>
      <rPr>
        <sz val="10"/>
        <color theme="1"/>
        <rFont val="Arial"/>
        <family val="2"/>
      </rPr>
      <t xml:space="preserve">                                                                                          </t>
    </r>
    <r>
      <rPr>
        <b/>
        <sz val="10"/>
        <color theme="1"/>
        <rFont val="Arial"/>
        <family val="2"/>
      </rPr>
      <t>Partie écrite mobilisant                                      les savoirs associés</t>
    </r>
  </si>
  <si>
    <t>1 heure - 50 points</t>
  </si>
  <si>
    <r>
      <t xml:space="preserve">           </t>
    </r>
    <r>
      <rPr>
        <b/>
        <sz val="10"/>
        <color theme="1"/>
        <rFont val="Arial"/>
        <family val="2"/>
      </rPr>
      <t xml:space="preserve">       1h30 - 60 points
</t>
    </r>
  </si>
  <si>
    <t xml:space="preserve">Elle prend appui sur :
- une ou plusieurs situations professionnelles contextualisées ; 
   et
- un ou plusieurs documents ressource relatifs à la profession.
Elle a pour objectif d’évaluer, à l’écrit, l’aptitude du candidat à mobiliser des savoirs associés du pôle 1.                                 L’évaluation porte sur la biologie appliquée, la technologie des matériels et les produits, l’hygiène en milieu professionnel, la santé et la sécurité au travail, l’environnement professionnel.
</t>
  </si>
  <si>
    <r>
      <rPr>
        <b/>
        <sz val="10"/>
        <color theme="1"/>
        <rFont val="Arial"/>
        <family val="2"/>
      </rPr>
      <t>2A</t>
    </r>
    <r>
      <rPr>
        <sz val="10"/>
        <color theme="1"/>
        <rFont val="Arial"/>
        <family val="2"/>
      </rPr>
      <t xml:space="preserve"> : </t>
    </r>
    <r>
      <rPr>
        <b/>
        <sz val="10"/>
        <color theme="1"/>
        <rFont val="Arial"/>
        <family val="2"/>
      </rPr>
      <t>2h - 70 points</t>
    </r>
    <r>
      <rPr>
        <sz val="10"/>
        <color theme="1"/>
        <rFont val="Arial"/>
        <family val="2"/>
      </rPr>
      <t xml:space="preserve"> (Coloration 30 pts, Shampooing 10 pts, permanente 30 pts)
</t>
    </r>
    <r>
      <rPr>
        <b/>
        <sz val="10"/>
        <color theme="1"/>
        <rFont val="Arial"/>
        <family val="2"/>
      </rPr>
      <t xml:space="preserve"> 2B </t>
    </r>
    <r>
      <rPr>
        <sz val="10"/>
        <color theme="1"/>
        <rFont val="Arial"/>
        <family val="2"/>
      </rPr>
      <t xml:space="preserve">: </t>
    </r>
    <r>
      <rPr>
        <b/>
        <sz val="10"/>
        <color theme="1"/>
        <rFont val="Arial"/>
        <family val="2"/>
      </rPr>
      <t xml:space="preserve">1h15 - 80 points </t>
    </r>
    <r>
      <rPr>
        <sz val="10"/>
        <color theme="1"/>
        <rFont val="Arial"/>
        <family val="2"/>
      </rPr>
      <t>(Coupe 40 pts, Mise en forme 40 pts)</t>
    </r>
  </si>
  <si>
    <t>Au cours du dernier semestre de formation.</t>
  </si>
  <si>
    <t>CAP Métiers de la Coiffure</t>
  </si>
  <si>
    <t>Un enseignant de Coiffure ET un professionnel. En cas d’indisponibilité d’un professionnel, la commission peut être composée de 
deux enseignants de la spécialité.</t>
  </si>
  <si>
    <r>
      <t>Caractéristiques du modèle : partie 1</t>
    </r>
    <r>
      <rPr>
        <sz val="10"/>
        <rFont val="Arial"/>
        <family val="2"/>
      </rPr>
      <t xml:space="preserve">.
Personne masculine, âgée d’au moins 16 ans. Pour les modèles mineurs, une autorisation parentale doit être fournie.
Le modèle devra être pourvu de cheveux sur l’ensemble du cuir chevelu dont la longueur permet la réalisation de l’épreuve. Les cheveux devront être propres.                                                                                                                                      </t>
    </r>
    <r>
      <rPr>
        <sz val="10"/>
        <color rgb="FFFF0000"/>
        <rFont val="Arial"/>
        <family val="2"/>
      </rPr>
      <t>Parties 2A et 2B Coupe, couleur, forme « femme »</t>
    </r>
    <r>
      <rPr>
        <sz val="10"/>
        <rFont val="Arial"/>
        <family val="2"/>
      </rPr>
      <t xml:space="preserve">
Le modèle doit être conforme aux caractéristiques précisées ci-dessous : 
Un ou deux modèle.s (selon l’organisation retenue) féminin.s et majeur.s, pourvu.s de cheveux sur l’ensemble du cuir chevelu. 
La longueur doit être suffisante pour permettre la réalisation de la partie ou des parties concernées (2A et 2B).
La chevelure doit présenter 1cm de repousses minimum pour la réalisation de la partie 2A.
</t>
    </r>
  </si>
  <si>
    <t>Cette épreuve est composée de 2 parties liées ou indépendantes, selon le mode d’évaluation.
Elle a pour but de vérifier la maîtrise des compétences professionnelles du candidat (savoir-faire et savoirs qui leurs sont associés), mises en œuvre dans le cadre du pôle 2 « Relation avec la clientèle et participation à l’activité de l’entreprise ».</t>
  </si>
  <si>
    <t>Les critères d’évaluation se rapportent aux indicateurs d’évaluation des compétences détaillées et aux limites de connaissances des savoirs associés du pôle 2.
L’évaluation porte sur :
- la maîtrise des savoir-faire ;
- l’aptitude à communiquer ;
- l’aptitude à adopter une attitude professionnelle ;
- l’aptitude à mobiliser des savoirs associés.</t>
  </si>
  <si>
    <t>Partie 1                                                                            Mise en situation de vente-conseil</t>
  </si>
  <si>
    <t>Partie 2                                                                                               Évaluation des savoirs associés du pôle 2</t>
  </si>
  <si>
    <t>Bilan en entreprise - 45 points</t>
  </si>
  <si>
    <r>
      <t xml:space="preserve">                    </t>
    </r>
    <r>
      <rPr>
        <b/>
        <sz val="10"/>
        <color theme="1"/>
        <rFont val="Arial"/>
        <family val="2"/>
      </rPr>
      <t xml:space="preserve">      0h10 maximum - 15 points</t>
    </r>
  </si>
  <si>
    <t>En milieu professionnel</t>
  </si>
  <si>
    <t>En centre de formation</t>
  </si>
  <si>
    <t>L’évaluation du candidat, qui prend la forme d’un bilan, est réalisée par le tuteur ou le maître d’apprentissage en fin de la période de formation en milieu professionnel.</t>
  </si>
  <si>
    <t xml:space="preserve">Elle a pour objectif d’évaluer, à l’oral, l’aptitude du candidat à mobiliser des savoirs associés du pôle 2.
Si le candidat mobilise des savoirs associés du pôle 1, ils ne sont pas évalués.
Cette partie d’épreuve prend appui sur un questionnement contextualisé. 
Celui-ci comprend trois questions dont deux au moins portent sur les savoirs associés à la compétence C2.3 « Contribuer à l’activité de l’entreprise ».
</t>
  </si>
  <si>
    <t>Un enseignant de la spécialité et d’un professionnel dans la mesure du possible.</t>
  </si>
  <si>
    <t>La proposition de note est établie conjointement par le tuteur ou le maître d’apprentissage et un enseignant du domaine professionnel lors du rendez-vous de bilan de PFMP.</t>
  </si>
  <si>
    <r>
      <rPr>
        <b/>
        <sz val="10"/>
        <color theme="1"/>
        <rFont val="Arial"/>
        <family val="2"/>
      </rPr>
      <t>Compétences évaluées</t>
    </r>
    <r>
      <rPr>
        <sz val="10"/>
        <color theme="1"/>
        <rFont val="Arial"/>
        <family val="2"/>
      </rPr>
      <t xml:space="preserve">
Cette épreuve permet l’évaluation de tout ou partie des compétences C2.1, C2.2, C2.3 du pôle 2 « Relation clientèle et participation à l’activité de l’entreprise ». 
Elles sont relatives aux activités :
- d’accueil de la clientèle ;
- de prise de rendez-vous ;
- de conseil et vente de services, de matériels, de produits capillaires ;
- de veille documentaire ; 
- de valorisation de produits et matériels ;
- de gestion des stocks ;
dans le respect des conditions d’exercice de son activité professionnelle.
</t>
    </r>
  </si>
  <si>
    <r>
      <t xml:space="preserve">EP2 : RELATION CLIENTÈLE 
ET PARTICIPATION À L’ACTIVITÉ DE L’ENTREPRISE    </t>
    </r>
    <r>
      <rPr>
        <sz val="12"/>
        <color rgb="FFFF0000"/>
        <rFont val="Arial"/>
        <family val="2"/>
      </rPr>
      <t>Coef : 3</t>
    </r>
  </si>
  <si>
    <t>/320</t>
  </si>
  <si>
    <t>Session :</t>
  </si>
  <si>
    <t xml:space="preserve"> Partie 1 : MISE EN SITUATION DE VENTE CONSEIL       BILAN EN ENTREPRISE  </t>
  </si>
  <si>
    <t>NOTE PARTIE 1</t>
  </si>
  <si>
    <t>Total P1 + P2 :</t>
  </si>
  <si>
    <t>Total P1 + P2 + P3 :</t>
  </si>
  <si>
    <r>
      <t xml:space="preserve">EP1 TECHNIQUES DE COIFFURE     </t>
    </r>
    <r>
      <rPr>
        <sz val="12"/>
        <color rgb="FFFF0000"/>
        <rFont val="Arial"/>
        <family val="2"/>
      </rPr>
      <t xml:space="preserve">Coef : 13 </t>
    </r>
  </si>
  <si>
    <t>- Choix des matériels adapté au montage retenu (dont diamètre ≤16mm)
- Dextérité de la gestuelle (geste précis et synchronisé)
- Application du produit précise (saturation)
- Netteté et régularité de l’enroulement
- Montage retenu maitrisé</t>
  </si>
  <si>
    <t>à préciser</t>
  </si>
  <si>
    <r>
      <rPr>
        <b/>
        <sz val="10"/>
        <color theme="1"/>
        <rFont val="Arial"/>
        <family val="2"/>
      </rPr>
      <t>Qualité du résultat de la coupe</t>
    </r>
    <r>
      <rPr>
        <sz val="10"/>
        <color theme="1"/>
        <rFont val="Arial"/>
        <family val="2"/>
      </rPr>
      <t xml:space="preserve">
- Équilibre de la coupe : forme, longueurs
- Régularité : Des épaisseurs , du fondu de nuque et tours d’oreilles
 - Qualité des finitions : netteté, esthétique, fondu 
</t>
    </r>
  </si>
  <si>
    <r>
      <rPr>
        <b/>
        <sz val="10"/>
        <color theme="1"/>
        <rFont val="Century Gothic"/>
        <family val="2"/>
        <scheme val="minor"/>
      </rPr>
      <t xml:space="preserve">Remarques 
</t>
    </r>
    <r>
      <rPr>
        <sz val="10"/>
        <color theme="1"/>
        <rFont val="Century Gothic"/>
        <family val="2"/>
        <scheme val="minor"/>
      </rPr>
      <t xml:space="preserve">
*Si les 2 parties 2A et 2B ne sont pas dissociées dans le temps : un seul modèle
</t>
    </r>
    <r>
      <rPr>
        <b/>
        <sz val="10"/>
        <color theme="1"/>
        <rFont val="Century Gothic"/>
        <family val="2"/>
        <scheme val="minor"/>
      </rPr>
      <t xml:space="preserve"> zéro à cette partie 2.
</t>
    </r>
    <r>
      <rPr>
        <sz val="10"/>
        <color theme="1"/>
        <rFont val="Century Gothic"/>
        <family val="2"/>
        <scheme val="minor"/>
      </rPr>
      <t xml:space="preserve">*Si les 2 parties d’épreuve sont dissociées dans le temps : un ou 2 modèles
* En cas d’absence ou de non-conformité totale du modèle, le candidat ne compose pas et se voit attribuer la note
</t>
    </r>
    <r>
      <rPr>
        <b/>
        <sz val="11"/>
        <color theme="1"/>
        <rFont val="Century Gothic"/>
        <family val="2"/>
        <scheme val="minor"/>
      </rPr>
      <t>En cas de non-conformité du modèle :</t>
    </r>
    <r>
      <rPr>
        <sz val="10"/>
        <color theme="1"/>
        <rFont val="Century Gothic"/>
        <family val="2"/>
        <scheme val="minor"/>
      </rPr>
      <t xml:space="preserve">
- Partie </t>
    </r>
    <r>
      <rPr>
        <b/>
        <sz val="10"/>
        <color theme="1"/>
        <rFont val="Century Gothic"/>
        <family val="2"/>
        <scheme val="minor"/>
      </rPr>
      <t xml:space="preserve">2A </t>
    </r>
    <r>
      <rPr>
        <sz val="10"/>
        <color theme="1"/>
        <rFont val="Century Gothic"/>
        <family val="2"/>
        <scheme val="minor"/>
      </rPr>
      <t>: absence de 1cm de repousses, le candidat se voit attribuer la note zéro à la</t>
    </r>
    <r>
      <rPr>
        <b/>
        <sz val="10"/>
        <color theme="1"/>
        <rFont val="Century Gothic"/>
        <family val="2"/>
        <scheme val="minor"/>
      </rPr>
      <t xml:space="preserve"> partie coloration</t>
    </r>
    <r>
      <rPr>
        <sz val="10"/>
        <color theme="1"/>
        <rFont val="Century Gothic"/>
        <family val="2"/>
        <scheme val="minor"/>
      </rPr>
      <t xml:space="preserve"> (cocher NE pour les 2 items).
- Partie </t>
    </r>
    <r>
      <rPr>
        <b/>
        <sz val="10"/>
        <color theme="1"/>
        <rFont val="Century Gothic"/>
        <family val="2"/>
        <scheme val="minor"/>
      </rPr>
      <t>2B</t>
    </r>
    <r>
      <rPr>
        <sz val="10"/>
        <color theme="1"/>
        <rFont val="Century Gothic"/>
        <family val="2"/>
        <scheme val="minor"/>
      </rPr>
      <t xml:space="preserve"> : longueur insuffisante pour permettre la réalisation de la partie coupe, le candidat se voit attribuer la note zéro à la </t>
    </r>
    <r>
      <rPr>
        <b/>
        <sz val="10"/>
        <color theme="1"/>
        <rFont val="Century Gothic"/>
        <family val="2"/>
        <scheme val="minor"/>
      </rPr>
      <t>partie 2B</t>
    </r>
    <r>
      <rPr>
        <sz val="10"/>
        <color theme="1"/>
        <rFont val="Century Gothic"/>
        <family val="2"/>
        <scheme val="minor"/>
      </rPr>
      <t xml:space="preserve"> (cocher NE pour tous les items) mais peut composer sur la partie 2A. </t>
    </r>
  </si>
  <si>
    <t xml:space="preserve">Date du bilan :
Observations éventuelles :  
</t>
  </si>
  <si>
    <t xml:space="preserve">Nom du référent PFMP :
Nom du tuteur en entreprise :
</t>
  </si>
  <si>
    <r>
      <rPr>
        <b/>
        <sz val="10"/>
        <color theme="1"/>
        <rFont val="Arial"/>
        <family val="2"/>
      </rPr>
      <t xml:space="preserve">Relation client </t>
    </r>
    <r>
      <rPr>
        <sz val="10"/>
        <color theme="1"/>
        <rFont val="Arial"/>
        <family val="2"/>
      </rPr>
      <t xml:space="preserve">:
  - Accueil de la clientèle : Prise de contact effective, langage adapté, communication efficace
  - Recueil des attentes du client : questionnement pertinent, écoute active, reformulation exacte
  - Prise de congé adaptée. 
</t>
    </r>
    <r>
      <rPr>
        <b/>
        <sz val="10"/>
        <color theme="1"/>
        <rFont val="Arial"/>
        <family val="2"/>
      </rPr>
      <t>Prise de rendez-vous</t>
    </r>
    <r>
      <rPr>
        <sz val="10"/>
        <color theme="1"/>
        <rFont val="Arial"/>
        <family val="2"/>
      </rPr>
      <t xml:space="preserve"> </t>
    </r>
    <r>
      <rPr>
        <b/>
        <sz val="10"/>
        <color theme="1"/>
        <rFont val="Arial"/>
        <family val="2"/>
      </rPr>
      <t>:</t>
    </r>
    <r>
      <rPr>
        <sz val="10"/>
        <color theme="1"/>
        <rFont val="Arial"/>
        <family val="2"/>
      </rPr>
      <t xml:space="preserve"> proposition de rdv adaptée, planning correctement renseigné
</t>
    </r>
    <r>
      <rPr>
        <b/>
        <sz val="10"/>
        <color theme="1"/>
        <rFont val="Arial"/>
        <family val="2"/>
      </rPr>
      <t>Actualisation du fichier client</t>
    </r>
    <r>
      <rPr>
        <sz val="10"/>
        <color theme="1"/>
        <rFont val="Arial"/>
        <family val="2"/>
      </rPr>
      <t xml:space="preserve"> </t>
    </r>
    <r>
      <rPr>
        <b/>
        <sz val="10"/>
        <color theme="1"/>
        <rFont val="Arial"/>
        <family val="2"/>
      </rPr>
      <t>:</t>
    </r>
    <r>
      <rPr>
        <sz val="10"/>
        <color theme="1"/>
        <rFont val="Arial"/>
        <family val="2"/>
      </rPr>
      <t xml:space="preserve"> fiche renseignée avec exactitude (utilisation des outils numériques si disponibles dans l’entreprise)</t>
    </r>
  </si>
  <si>
    <r>
      <rPr>
        <b/>
        <sz val="10"/>
        <color theme="1"/>
        <rFont val="Arial"/>
        <family val="2"/>
      </rPr>
      <t>Formulation d’un conseil</t>
    </r>
    <r>
      <rPr>
        <sz val="10"/>
        <color theme="1"/>
        <rFont val="Arial"/>
        <family val="2"/>
      </rPr>
      <t xml:space="preserve"> </t>
    </r>
    <r>
      <rPr>
        <b/>
        <sz val="10"/>
        <color theme="1"/>
        <rFont val="Arial"/>
        <family val="2"/>
      </rPr>
      <t xml:space="preserve">:  </t>
    </r>
    <r>
      <rPr>
        <sz val="10"/>
        <color theme="1"/>
        <rFont val="Arial"/>
        <family val="2"/>
      </rPr>
      <t xml:space="preserve">Sélection pertinente du produit, du service ou du matériel, en réponse à la demande
</t>
    </r>
    <r>
      <rPr>
        <b/>
        <sz val="10"/>
        <color theme="1"/>
        <rFont val="Arial"/>
        <family val="2"/>
      </rPr>
      <t>Réalisation de la vente</t>
    </r>
    <r>
      <rPr>
        <sz val="10"/>
        <color theme="1"/>
        <rFont val="Arial"/>
        <family val="2"/>
      </rPr>
      <t xml:space="preserve"> </t>
    </r>
    <r>
      <rPr>
        <b/>
        <sz val="10"/>
        <color theme="1"/>
        <rFont val="Arial"/>
        <family val="2"/>
      </rPr>
      <t xml:space="preserve">:  
- </t>
    </r>
    <r>
      <rPr>
        <sz val="10"/>
        <color theme="1"/>
        <rFont val="Arial"/>
        <family val="2"/>
      </rPr>
      <t>Argumentation et réponse aux objections, présentation des prix</t>
    </r>
  </si>
  <si>
    <t>- Intégration dans l’équipe : communication, posture professionnelle adaptées
- Mise en valeur des produits, matériels : présentation harmonieuse conforme à l’image de l’entreprise 
- Participation à la gestion des stocks : réception, stockage, utilisation de logiciel (si disponible dans l’entreprise).</t>
  </si>
  <si>
    <t xml:space="preserve">                                       TOTAL PARTIE 3                            </t>
  </si>
  <si>
    <t xml:space="preserve">                                                                                                         NOTE PARTIE 2              </t>
  </si>
  <si>
    <t>* Notation déjà arrondie en demi-point, indiquer « AB » pour les candidats absents</t>
  </si>
  <si>
    <r>
      <t xml:space="preserve">CAP METIERS DE LA COIFFURE   </t>
    </r>
    <r>
      <rPr>
        <b/>
        <sz val="9"/>
        <color theme="1"/>
        <rFont val="Arial"/>
        <family val="2"/>
      </rPr>
      <t xml:space="preserve">
</t>
    </r>
    <r>
      <rPr>
        <b/>
        <sz val="22"/>
        <color theme="1"/>
        <rFont val="Arial"/>
        <family val="2"/>
      </rPr>
      <t>Contrôle en Cours de Formation</t>
    </r>
  </si>
  <si>
    <r>
      <t xml:space="preserve"> Techniques de coiffure 
</t>
    </r>
    <r>
      <rPr>
        <b/>
        <sz val="12"/>
        <color rgb="FF0070C0"/>
        <rFont val="Arial"/>
        <family val="2"/>
      </rPr>
      <t>(centre de formation)</t>
    </r>
  </si>
  <si>
    <r>
      <t xml:space="preserve">Relation clientèle et participation à l'activité de l'entreprise
</t>
    </r>
    <r>
      <rPr>
        <b/>
        <sz val="12"/>
        <color theme="9"/>
        <rFont val="Arial"/>
        <family val="2"/>
      </rPr>
      <t>(Bilan en entreprise</t>
    </r>
    <r>
      <rPr>
        <b/>
        <sz val="12"/>
        <color theme="1"/>
        <rFont val="Arial"/>
        <family val="2"/>
      </rPr>
      <t xml:space="preserve"> - </t>
    </r>
    <r>
      <rPr>
        <b/>
        <sz val="12"/>
        <color rgb="FF0070C0"/>
        <rFont val="Arial"/>
        <family val="2"/>
      </rPr>
      <t>centre de formation)</t>
    </r>
  </si>
  <si>
    <t>* Note coefficientée</t>
  </si>
  <si>
    <t>Nom et prénom à préciser dans l'onglet dossier</t>
  </si>
  <si>
    <t>Epreuve  EP2 Relation clientèle et participation à l'activité de l'entreprise</t>
  </si>
  <si>
    <t xml:space="preserve">Epreuve  EP1 Techniques de coiffure </t>
  </si>
  <si>
    <t xml:space="preserve">Compétences                                                       </t>
  </si>
  <si>
    <t>Compétences</t>
  </si>
  <si>
    <t>NON</t>
  </si>
  <si>
    <t>OUI</t>
  </si>
  <si>
    <t xml:space="preserve">Un produit de construction et/ou de finition est utilisé      </t>
  </si>
  <si>
    <t>Qualité des échanges</t>
  </si>
  <si>
    <t>Question 1</t>
  </si>
  <si>
    <t>Question 2</t>
  </si>
  <si>
    <t>Question 3</t>
  </si>
  <si>
    <t>Pénalité : Si enroulage non terminé, la note qui correspond aux 40% est divisée par 2. 
Cocher la case suivante.</t>
  </si>
  <si>
    <t>Pénalité :   Si la chevelure n'est pas raccourcie de 2 cm, la note qui correspond aux 30% est divisée par 2.                                                                                   Cocher la case suivante.</t>
  </si>
  <si>
    <t>Pénalité : Si la chevelure n’est pas raccourcie de 3 cm ou si le dégradé n’est pas réalisé, la note qui correspond aux 40% est divisée par 2.          Cocher la case suivante.</t>
  </si>
  <si>
    <t xml:space="preserve">Un produit de construction et/ou de finition est utilisé         </t>
  </si>
  <si>
    <t>Note modulable</t>
  </si>
  <si>
    <t>Académie de GRENOBLE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</si>
</sst>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dd/yy;@"/>
    <numFmt numFmtId="165" formatCode="[&lt;=9999999]###\-####;\(###\)\ ###\-####"/>
    <numFmt numFmtId="166" formatCode="0.0%"/>
  </numFmts>
  <fonts count="90" x14ac:knownFonts="1">
    <font>
      <sz val="10"/>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b/>
      <sz val="8"/>
      <color theme="1" tint="0.14996795556505021"/>
      <name val="Century Gothic"/>
      <family val="1"/>
      <scheme val="minor"/>
    </font>
    <font>
      <sz val="8"/>
      <name val="Century Gothic"/>
      <family val="1"/>
      <scheme val="minor"/>
    </font>
    <font>
      <b/>
      <sz val="8"/>
      <color theme="1" tint="0.14996795556505021"/>
      <name val="Century Gothic"/>
      <family val="2"/>
      <scheme val="minor"/>
    </font>
    <font>
      <sz val="8"/>
      <name val="Century Gothic"/>
      <family val="2"/>
      <scheme val="minor"/>
    </font>
    <font>
      <b/>
      <sz val="22"/>
      <color theme="0"/>
      <name val="Century Gothic"/>
      <family val="2"/>
      <scheme val="major"/>
    </font>
    <font>
      <b/>
      <sz val="16"/>
      <color theme="0"/>
      <name val="Century Gothic"/>
      <family val="2"/>
      <scheme val="minor"/>
    </font>
    <font>
      <b/>
      <sz val="10"/>
      <color theme="1"/>
      <name val="Century Gothic"/>
      <family val="2"/>
      <scheme val="minor"/>
    </font>
    <font>
      <sz val="9"/>
      <color theme="1"/>
      <name val="Century Gothic"/>
      <family val="2"/>
      <scheme val="minor"/>
    </font>
    <font>
      <sz val="8"/>
      <color theme="1"/>
      <name val="Century Gothic"/>
      <family val="2"/>
      <scheme val="minor"/>
    </font>
    <font>
      <sz val="12"/>
      <color theme="3"/>
      <name val="Century Gothic"/>
      <family val="2"/>
      <scheme val="minor"/>
    </font>
    <font>
      <b/>
      <sz val="8"/>
      <color theme="1"/>
      <name val="Century Gothic"/>
      <family val="2"/>
      <scheme val="minor"/>
    </font>
    <font>
      <b/>
      <sz val="10"/>
      <color theme="1"/>
      <name val="Arial"/>
      <family val="2"/>
    </font>
    <font>
      <b/>
      <sz val="10"/>
      <color theme="3" tint="-0.24994659260841701"/>
      <name val="Century Gothic"/>
      <family val="2"/>
      <scheme val="minor"/>
    </font>
    <font>
      <sz val="8"/>
      <color theme="3" tint="-0.24994659260841701"/>
      <name val="Century Gothic"/>
      <family val="2"/>
      <scheme val="minor"/>
    </font>
    <font>
      <sz val="9"/>
      <color theme="3" tint="-0.24994659260841701"/>
      <name val="Century Gothic"/>
      <family val="2"/>
      <scheme val="minor"/>
    </font>
    <font>
      <b/>
      <sz val="8"/>
      <color theme="3" tint="-0.24994659260841701"/>
      <name val="Century Gothic"/>
      <family val="2"/>
      <scheme val="minor"/>
    </font>
    <font>
      <b/>
      <sz val="11"/>
      <color theme="1"/>
      <name val="Arial"/>
      <family val="2"/>
    </font>
    <font>
      <sz val="8"/>
      <color rgb="FFFF0000"/>
      <name val="Century Gothic"/>
      <family val="2"/>
      <scheme val="minor"/>
    </font>
    <font>
      <b/>
      <i/>
      <sz val="8"/>
      <color theme="1"/>
      <name val="Century Gothic"/>
      <family val="2"/>
      <scheme val="minor"/>
    </font>
    <font>
      <b/>
      <sz val="11"/>
      <color theme="3" tint="-0.24994659260841701"/>
      <name val="Century Gothic"/>
      <family val="2"/>
      <scheme val="minor"/>
    </font>
    <font>
      <b/>
      <sz val="11"/>
      <color theme="0"/>
      <name val="Century Gothic"/>
      <family val="2"/>
      <scheme val="minor"/>
    </font>
    <font>
      <b/>
      <sz val="10"/>
      <name val="Century Gothic"/>
      <family val="2"/>
      <scheme val="minor"/>
    </font>
    <font>
      <sz val="8"/>
      <color theme="3" tint="-0.249977111117893"/>
      <name val="Arial"/>
      <family val="2"/>
    </font>
    <font>
      <sz val="9"/>
      <name val="Century Gothic"/>
      <family val="2"/>
      <scheme val="minor"/>
    </font>
    <font>
      <b/>
      <sz val="9"/>
      <name val="Century Gothic"/>
      <family val="2"/>
      <scheme val="minor"/>
    </font>
    <font>
      <b/>
      <sz val="12"/>
      <color theme="1"/>
      <name val="Arial"/>
      <family val="2"/>
    </font>
    <font>
      <b/>
      <sz val="14"/>
      <color theme="1"/>
      <name val="Arial"/>
      <family val="2"/>
    </font>
    <font>
      <sz val="12"/>
      <color theme="1"/>
      <name val="Times New Roman"/>
      <family val="1"/>
    </font>
    <font>
      <sz val="10"/>
      <color theme="1"/>
      <name val="Arial"/>
      <family val="2"/>
    </font>
    <font>
      <sz val="8"/>
      <color theme="1"/>
      <name val="Arial"/>
      <family val="2"/>
    </font>
    <font>
      <i/>
      <sz val="10"/>
      <color theme="1"/>
      <name val="Arial"/>
      <family val="2"/>
    </font>
    <font>
      <sz val="11"/>
      <color theme="1"/>
      <name val="Arial"/>
      <family val="2"/>
    </font>
    <font>
      <sz val="12"/>
      <color theme="1"/>
      <name val="Arial"/>
      <family val="2"/>
    </font>
    <font>
      <b/>
      <sz val="10"/>
      <name val="Arial"/>
      <family val="2"/>
    </font>
    <font>
      <sz val="10"/>
      <name val="Arial"/>
      <family val="2"/>
    </font>
    <font>
      <b/>
      <sz val="26"/>
      <color theme="1"/>
      <name val="Arial"/>
      <family val="2"/>
    </font>
    <font>
      <b/>
      <sz val="16"/>
      <color theme="1"/>
      <name val="Arial"/>
      <family val="2"/>
    </font>
    <font>
      <b/>
      <sz val="22"/>
      <color theme="1"/>
      <name val="Arial"/>
      <family val="2"/>
    </font>
    <font>
      <b/>
      <sz val="12"/>
      <color theme="1"/>
      <name val="Century Gothic"/>
      <family val="2"/>
      <scheme val="minor"/>
    </font>
    <font>
      <b/>
      <sz val="10"/>
      <color rgb="FFFF0000"/>
      <name val="Century Gothic"/>
      <family val="2"/>
      <scheme val="minor"/>
    </font>
    <font>
      <b/>
      <sz val="12"/>
      <color rgb="FF0070C0"/>
      <name val="Arial"/>
      <family val="2"/>
    </font>
    <font>
      <b/>
      <sz val="10"/>
      <color rgb="FFFF0000"/>
      <name val="Arial"/>
      <family val="2"/>
    </font>
    <font>
      <b/>
      <sz val="14"/>
      <color rgb="FF0070C0"/>
      <name val="Arial"/>
      <family val="2"/>
    </font>
    <font>
      <u/>
      <sz val="11"/>
      <color theme="1"/>
      <name val="Arial"/>
      <family val="2"/>
    </font>
    <font>
      <sz val="11"/>
      <color rgb="FF000000"/>
      <name val="Arial"/>
      <family val="2"/>
    </font>
    <font>
      <sz val="11"/>
      <color theme="1"/>
      <name val="Times New Roman"/>
      <family val="1"/>
    </font>
    <font>
      <sz val="7"/>
      <color theme="1"/>
      <name val="Times New Roman"/>
      <family val="1"/>
    </font>
    <font>
      <i/>
      <sz val="11"/>
      <color theme="1"/>
      <name val="Arial"/>
      <family val="2"/>
    </font>
    <font>
      <sz val="11"/>
      <color theme="1"/>
      <name val="Wingdings"/>
      <charset val="2"/>
    </font>
    <font>
      <b/>
      <u/>
      <sz val="12"/>
      <color rgb="FF0070C0"/>
      <name val="Arial"/>
      <family val="2"/>
    </font>
    <font>
      <b/>
      <sz val="12"/>
      <color rgb="FFFF0000"/>
      <name val="Arial"/>
      <family val="2"/>
    </font>
    <font>
      <i/>
      <sz val="8"/>
      <color theme="1"/>
      <name val="Century Gothic"/>
      <family val="2"/>
      <scheme val="minor"/>
    </font>
    <font>
      <b/>
      <sz val="11"/>
      <color theme="1"/>
      <name val="Century Gothic"/>
      <family val="2"/>
      <scheme val="minor"/>
    </font>
    <font>
      <b/>
      <sz val="11"/>
      <color rgb="FFFF0000"/>
      <name val="Arial"/>
      <family val="2"/>
    </font>
    <font>
      <b/>
      <sz val="9"/>
      <color theme="1"/>
      <name val="Arial"/>
      <family val="2"/>
    </font>
    <font>
      <sz val="9"/>
      <color theme="1"/>
      <name val="Arial"/>
      <family val="2"/>
    </font>
    <font>
      <b/>
      <sz val="9"/>
      <color theme="1"/>
      <name val="Century Gothic"/>
      <family val="2"/>
      <scheme val="minor"/>
    </font>
    <font>
      <b/>
      <sz val="9"/>
      <color indexed="81"/>
      <name val="Tahoma"/>
      <family val="2"/>
    </font>
    <font>
      <sz val="9"/>
      <color indexed="81"/>
      <name val="Tahoma"/>
      <family val="2"/>
    </font>
    <font>
      <sz val="10"/>
      <color theme="1"/>
      <name val="Century Gothic"/>
      <family val="2"/>
      <scheme val="minor"/>
    </font>
    <font>
      <b/>
      <sz val="9"/>
      <color rgb="FFFF0000"/>
      <name val="Century Gothic"/>
      <family val="2"/>
      <scheme val="minor"/>
    </font>
    <font>
      <b/>
      <sz val="8"/>
      <color rgb="FFFF0000"/>
      <name val="Century Gothic"/>
      <family val="2"/>
      <scheme val="minor"/>
    </font>
    <font>
      <b/>
      <sz val="9"/>
      <color rgb="FFFF0000"/>
      <name val="Arial"/>
      <family val="2"/>
    </font>
    <font>
      <b/>
      <u/>
      <sz val="11"/>
      <color theme="1"/>
      <name val="Arial"/>
      <family val="2"/>
    </font>
    <font>
      <sz val="12"/>
      <color rgb="FFFF0000"/>
      <name val="Arial"/>
      <family val="2"/>
    </font>
    <font>
      <b/>
      <sz val="10"/>
      <color theme="9"/>
      <name val="Arial"/>
      <family val="2"/>
    </font>
    <font>
      <sz val="12"/>
      <color theme="1"/>
      <name val="Century Gothic"/>
      <family val="2"/>
      <scheme val="minor"/>
    </font>
    <font>
      <b/>
      <sz val="12"/>
      <color theme="9"/>
      <name val="Arial"/>
      <family val="2"/>
    </font>
    <font>
      <b/>
      <sz val="11"/>
      <color theme="9"/>
      <name val="Arial"/>
      <family val="2"/>
    </font>
    <font>
      <sz val="10"/>
      <color rgb="FFFF0000"/>
      <name val="Arial"/>
      <family val="2"/>
    </font>
    <font>
      <b/>
      <sz val="14"/>
      <color rgb="FFFF0000"/>
      <name val="Arial"/>
      <family val="2"/>
    </font>
    <font>
      <sz val="12"/>
      <color rgb="FFFF0000"/>
      <name val="Century Gothic"/>
      <family val="2"/>
      <scheme val="minor"/>
    </font>
    <font>
      <b/>
      <sz val="14"/>
      <color theme="9"/>
      <name val="Arial"/>
      <family val="2"/>
    </font>
    <font>
      <sz val="14"/>
      <color theme="9"/>
      <name val="Century Gothic"/>
      <family val="2"/>
      <scheme val="minor"/>
    </font>
    <font>
      <sz val="14"/>
      <color rgb="FFFF0000"/>
      <name val="Arial"/>
      <family val="2"/>
    </font>
    <font>
      <b/>
      <i/>
      <sz val="14"/>
      <color rgb="FFFF0000"/>
      <name val="Arial"/>
      <family val="2"/>
    </font>
    <font>
      <b/>
      <sz val="9"/>
      <color rgb="FF000000"/>
      <name val="Tahoma"/>
      <family val="2"/>
    </font>
    <font>
      <sz val="9"/>
      <color rgb="FF000000"/>
      <name val="Tahoma"/>
      <family val="2"/>
    </font>
    <font>
      <sz val="10"/>
      <name val="Century Gothic"/>
      <family val="2"/>
      <scheme val="minor"/>
    </font>
    <font>
      <b/>
      <sz val="9"/>
      <name val="Arial"/>
      <family val="2"/>
    </font>
    <font>
      <b/>
      <sz val="14"/>
      <color rgb="FF00B050"/>
      <name val="Century Gothic"/>
      <family val="2"/>
      <scheme val="minor"/>
    </font>
    <font>
      <b/>
      <sz val="11"/>
      <color rgb="FF00B050"/>
      <name val="Century Gothic"/>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0"/>
      </patternFill>
    </fill>
    <fill>
      <patternFill patternType="lightUp">
        <fgColor theme="0" tint="-0.34998626667073579"/>
        <bgColor indexed="65"/>
      </patternFill>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4.9989318521683403E-2"/>
        <bgColor theme="4" tint="0.59999389629810485"/>
      </patternFill>
    </fill>
    <fill>
      <patternFill patternType="solid">
        <fgColor theme="2"/>
        <bgColor indexed="64"/>
      </patternFill>
    </fill>
    <fill>
      <patternFill patternType="solid">
        <fgColor theme="5" tint="0.79998168889431442"/>
        <bgColor theme="4" tint="0.59999389629810485"/>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BF4CC"/>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top style="thin">
        <color theme="3" tint="0.59996337778862885"/>
      </top>
      <bottom/>
      <diagonal/>
    </border>
    <border>
      <left/>
      <right style="medium">
        <color indexed="64"/>
      </right>
      <top style="medium">
        <color indexed="64"/>
      </top>
      <bottom style="medium">
        <color indexed="64"/>
      </bottom>
      <diagonal/>
    </border>
    <border>
      <left style="thin">
        <color theme="3" tint="0.59996337778862885"/>
      </left>
      <right style="thin">
        <color theme="1" tint="0.499984740745262"/>
      </right>
      <top style="thin">
        <color theme="3" tint="0.59996337778862885"/>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style="medium">
        <color auto="1"/>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18">
    <xf numFmtId="0" fontId="0" fillId="0" borderId="0"/>
    <xf numFmtId="0" fontId="12" fillId="0" borderId="0" applyNumberFormat="0" applyFill="0" applyBorder="0" applyAlignment="0" applyProtection="0"/>
    <xf numFmtId="0" fontId="8" fillId="3" borderId="1">
      <alignment vertical="center"/>
    </xf>
    <xf numFmtId="0" fontId="9" fillId="0" borderId="1">
      <alignment horizontal="left" vertical="center" wrapText="1"/>
      <protection locked="0"/>
    </xf>
    <xf numFmtId="164" fontId="9" fillId="0" borderId="1">
      <alignment horizontal="left" vertical="center" wrapText="1"/>
      <protection locked="0"/>
    </xf>
    <xf numFmtId="165" fontId="9" fillId="0" borderId="1">
      <alignment horizontal="left" vertical="center" wrapText="1"/>
      <protection locked="0"/>
    </xf>
    <xf numFmtId="0" fontId="10" fillId="4" borderId="2" applyBorder="0">
      <alignment horizontal="center" vertical="center"/>
    </xf>
    <xf numFmtId="1" fontId="10" fillId="4" borderId="1">
      <alignment horizontal="center" vertical="center"/>
    </xf>
    <xf numFmtId="0" fontId="11" fillId="5" borderId="1">
      <alignment horizontal="center" vertical="center"/>
      <protection locked="0"/>
    </xf>
    <xf numFmtId="0" fontId="11" fillId="6" borderId="1">
      <alignment horizontal="center" vertical="center"/>
    </xf>
    <xf numFmtId="0" fontId="13" fillId="0" borderId="0" applyNumberFormat="0" applyFill="0" applyBorder="0" applyAlignment="0" applyProtection="0"/>
    <xf numFmtId="0" fontId="17" fillId="0" borderId="0" applyNumberFormat="0" applyFill="0" applyBorder="0" applyAlignment="0" applyProtection="0"/>
    <xf numFmtId="0" fontId="7" fillId="0" borderId="0"/>
    <xf numFmtId="0" fontId="6" fillId="0" borderId="0"/>
    <xf numFmtId="0" fontId="5" fillId="0" borderId="0"/>
    <xf numFmtId="0" fontId="5" fillId="0" borderId="0"/>
    <xf numFmtId="0" fontId="4" fillId="0" borderId="0"/>
    <xf numFmtId="0" fontId="4" fillId="0" borderId="0"/>
  </cellStyleXfs>
  <cellXfs count="379">
    <xf numFmtId="0" fontId="0" fillId="0" borderId="0" xfId="0"/>
    <xf numFmtId="0" fontId="16" fillId="0" borderId="0" xfId="0" applyFont="1"/>
    <xf numFmtId="0" fontId="14" fillId="0" borderId="0" xfId="0" applyFont="1"/>
    <xf numFmtId="0" fontId="28" fillId="8" borderId="0" xfId="0" applyFont="1" applyFill="1" applyAlignment="1">
      <alignment horizontal="center"/>
    </xf>
    <xf numFmtId="0" fontId="23" fillId="0" borderId="3" xfId="0" applyFont="1" applyBorder="1" applyAlignment="1">
      <alignment horizontal="left"/>
    </xf>
    <xf numFmtId="0" fontId="21" fillId="0" borderId="3" xfId="0" applyFont="1" applyBorder="1" applyAlignment="1">
      <alignment horizontal="left"/>
    </xf>
    <xf numFmtId="0" fontId="22" fillId="0" borderId="3" xfId="0" applyFont="1" applyBorder="1" applyAlignment="1">
      <alignment horizontal="left"/>
    </xf>
    <xf numFmtId="0" fontId="27" fillId="10" borderId="4" xfId="0" applyFont="1" applyFill="1" applyBorder="1" applyAlignment="1">
      <alignment horizontal="left" vertical="center"/>
    </xf>
    <xf numFmtId="0" fontId="20" fillId="2" borderId="6" xfId="0" applyFont="1" applyFill="1" applyBorder="1" applyAlignment="1">
      <alignment horizontal="left" vertical="center" wrapText="1"/>
    </xf>
    <xf numFmtId="0" fontId="23" fillId="2" borderId="3" xfId="0" applyFont="1" applyFill="1" applyBorder="1" applyAlignment="1">
      <alignment horizontal="left"/>
    </xf>
    <xf numFmtId="0" fontId="21" fillId="2" borderId="3" xfId="0" applyFont="1" applyFill="1" applyBorder="1" applyAlignment="1">
      <alignment horizontal="left"/>
    </xf>
    <xf numFmtId="0" fontId="22" fillId="2" borderId="3" xfId="0" applyFont="1" applyFill="1" applyBorder="1" applyAlignment="1">
      <alignment horizontal="left"/>
    </xf>
    <xf numFmtId="0" fontId="31" fillId="0" borderId="3" xfId="0" applyFont="1" applyBorder="1" applyAlignment="1">
      <alignment horizontal="left"/>
    </xf>
    <xf numFmtId="0" fontId="20" fillId="0" borderId="6" xfId="0" applyFont="1" applyBorder="1" applyAlignment="1">
      <alignment horizontal="left" vertical="center" wrapText="1"/>
    </xf>
    <xf numFmtId="0" fontId="21" fillId="0" borderId="3" xfId="0" applyFont="1" applyBorder="1" applyAlignment="1">
      <alignment horizontal="left" wrapText="1"/>
    </xf>
    <xf numFmtId="0" fontId="15" fillId="2" borderId="3" xfId="0" applyFont="1" applyFill="1" applyBorder="1" applyAlignment="1">
      <alignment horizontal="left"/>
    </xf>
    <xf numFmtId="0" fontId="21" fillId="2" borderId="3" xfId="0" applyFont="1" applyFill="1" applyBorder="1" applyAlignment="1">
      <alignment horizontal="left" wrapText="1"/>
    </xf>
    <xf numFmtId="0" fontId="23" fillId="2" borderId="3" xfId="0" applyFont="1" applyFill="1" applyBorder="1" applyAlignment="1">
      <alignment vertical="center"/>
    </xf>
    <xf numFmtId="0" fontId="22" fillId="0" borderId="4" xfId="0" applyFont="1" applyBorder="1" applyAlignment="1">
      <alignment horizontal="left" vertical="center" wrapText="1"/>
    </xf>
    <xf numFmtId="0" fontId="22" fillId="2" borderId="4" xfId="0" applyFont="1" applyFill="1" applyBorder="1" applyAlignment="1">
      <alignment horizontal="left" vertical="center" wrapText="1"/>
    </xf>
    <xf numFmtId="0" fontId="28" fillId="8" borderId="0" xfId="0" applyFont="1" applyFill="1" applyAlignment="1">
      <alignment horizontal="center" vertical="center"/>
    </xf>
    <xf numFmtId="0" fontId="23" fillId="0" borderId="0" xfId="0" applyFont="1" applyAlignment="1">
      <alignment horizontal="left" vertical="top"/>
    </xf>
    <xf numFmtId="0" fontId="32" fillId="0" borderId="3" xfId="0" applyFont="1" applyBorder="1" applyAlignment="1">
      <alignment horizontal="left"/>
    </xf>
    <xf numFmtId="0" fontId="21" fillId="0" borderId="0" xfId="0" applyFont="1" applyAlignment="1">
      <alignment horizontal="left" vertical="top"/>
    </xf>
    <xf numFmtId="0" fontId="21" fillId="2" borderId="0" xfId="0" applyFont="1" applyFill="1" applyAlignment="1">
      <alignment horizontal="left"/>
    </xf>
    <xf numFmtId="0" fontId="21" fillId="0" borderId="0" xfId="0" applyFont="1" applyAlignment="1">
      <alignment horizontal="left"/>
    </xf>
    <xf numFmtId="0" fontId="31" fillId="0" borderId="0" xfId="0" applyFont="1"/>
    <xf numFmtId="0" fontId="29" fillId="0" borderId="0" xfId="0" applyFont="1" applyAlignment="1">
      <alignment horizontal="right"/>
    </xf>
    <xf numFmtId="0" fontId="38" fillId="0" borderId="0" xfId="0" applyFont="1" applyAlignment="1">
      <alignment vertical="center"/>
    </xf>
    <xf numFmtId="0" fontId="35" fillId="0" borderId="0" xfId="0" applyFont="1" applyAlignment="1">
      <alignment vertical="center"/>
    </xf>
    <xf numFmtId="0" fontId="24" fillId="0" borderId="0" xfId="0" applyFont="1" applyAlignment="1">
      <alignment vertical="center"/>
    </xf>
    <xf numFmtId="0" fontId="34" fillId="0" borderId="0" xfId="0" applyFont="1" applyAlignment="1">
      <alignment horizontal="center" vertical="center"/>
    </xf>
    <xf numFmtId="0" fontId="43" fillId="0" borderId="0" xfId="0" applyFont="1" applyAlignment="1">
      <alignment horizontal="center" vertical="center"/>
    </xf>
    <xf numFmtId="0" fontId="40" fillId="0" borderId="0" xfId="0" applyFont="1" applyAlignment="1">
      <alignment vertical="center"/>
    </xf>
    <xf numFmtId="0" fontId="44" fillId="0" borderId="0" xfId="0" applyFont="1" applyAlignment="1">
      <alignment horizontal="left" vertical="center"/>
    </xf>
    <xf numFmtId="0" fontId="33" fillId="0" borderId="13" xfId="0" applyFont="1" applyBorder="1" applyAlignment="1">
      <alignment vertical="center" wrapText="1"/>
    </xf>
    <xf numFmtId="0" fontId="33" fillId="0" borderId="13" xfId="0" applyFont="1" applyBorder="1" applyAlignment="1">
      <alignment horizontal="left" vertical="center" wrapText="1"/>
    </xf>
    <xf numFmtId="0" fontId="33" fillId="0" borderId="13" xfId="0" applyFont="1" applyBorder="1" applyAlignment="1">
      <alignment vertical="center"/>
    </xf>
    <xf numFmtId="0" fontId="46" fillId="0" borderId="0" xfId="0" applyFont="1" applyAlignment="1">
      <alignment horizontal="right"/>
    </xf>
    <xf numFmtId="0" fontId="33" fillId="0" borderId="0" xfId="0" applyFont="1" applyAlignment="1">
      <alignment horizontal="right" vertical="center" wrapText="1"/>
    </xf>
    <xf numFmtId="0" fontId="50" fillId="0" borderId="0" xfId="0" applyFont="1" applyAlignment="1">
      <alignment horizontal="center" vertical="center"/>
    </xf>
    <xf numFmtId="0" fontId="24" fillId="0" borderId="0" xfId="0" applyFont="1" applyAlignment="1">
      <alignment horizontal="justify" vertical="center"/>
    </xf>
    <xf numFmtId="0" fontId="51" fillId="0" borderId="0" xfId="0" applyFont="1" applyAlignment="1">
      <alignment horizontal="justify" vertical="center"/>
    </xf>
    <xf numFmtId="0" fontId="39" fillId="0" borderId="0" xfId="0" applyFont="1" applyAlignment="1">
      <alignment horizontal="justify" vertical="center"/>
    </xf>
    <xf numFmtId="0" fontId="39" fillId="0" borderId="0" xfId="0" applyFont="1" applyAlignment="1">
      <alignment vertical="center"/>
    </xf>
    <xf numFmtId="0" fontId="39" fillId="0" borderId="0" xfId="0" applyFont="1" applyAlignment="1">
      <alignment vertical="center" wrapText="1"/>
    </xf>
    <xf numFmtId="0" fontId="56" fillId="0" borderId="0" xfId="0" applyFont="1" applyAlignment="1">
      <alignment horizontal="justify" vertical="center"/>
    </xf>
    <xf numFmtId="0" fontId="57" fillId="0" borderId="0" xfId="0" applyFont="1" applyAlignment="1">
      <alignment horizontal="center" vertical="center" wrapText="1"/>
    </xf>
    <xf numFmtId="0" fontId="33" fillId="0" borderId="0" xfId="0" applyFont="1" applyAlignment="1">
      <alignment horizontal="center" vertical="center"/>
    </xf>
    <xf numFmtId="0" fontId="0" fillId="0" borderId="19" xfId="0" applyBorder="1"/>
    <xf numFmtId="0" fontId="33" fillId="0" borderId="7" xfId="0" applyFont="1" applyBorder="1" applyAlignment="1">
      <alignment horizontal="center" vertical="center" wrapText="1"/>
    </xf>
    <xf numFmtId="0" fontId="36" fillId="0" borderId="0" xfId="0" applyFont="1"/>
    <xf numFmtId="0" fontId="37" fillId="11" borderId="7" xfId="0" applyFont="1" applyFill="1" applyBorder="1" applyAlignment="1">
      <alignment horizontal="center" vertical="center" wrapText="1"/>
    </xf>
    <xf numFmtId="0" fontId="59" fillId="0" borderId="0" xfId="0" applyFont="1"/>
    <xf numFmtId="0" fontId="36" fillId="7" borderId="7" xfId="0" applyFont="1" applyFill="1" applyBorder="1" applyAlignment="1">
      <alignment horizontal="center" vertical="center" wrapText="1"/>
    </xf>
    <xf numFmtId="0" fontId="0" fillId="0" borderId="10" xfId="0" applyBorder="1"/>
    <xf numFmtId="0" fontId="0" fillId="0" borderId="16" xfId="0" applyBorder="1"/>
    <xf numFmtId="0" fontId="36" fillId="0" borderId="16" xfId="0" applyFont="1" applyBorder="1" applyAlignment="1">
      <alignment horizontal="left" vertical="center"/>
    </xf>
    <xf numFmtId="0" fontId="36" fillId="0" borderId="16" xfId="0" applyFont="1" applyBorder="1" applyAlignment="1">
      <alignment horizontal="left" vertical="center" wrapText="1"/>
    </xf>
    <xf numFmtId="0" fontId="33" fillId="0" borderId="16" xfId="0" applyFont="1" applyBorder="1" applyAlignment="1">
      <alignment horizontal="center" vertical="center"/>
    </xf>
    <xf numFmtId="0" fontId="4" fillId="0" borderId="0" xfId="16"/>
    <xf numFmtId="0" fontId="24" fillId="0" borderId="0" xfId="16" applyFont="1" applyAlignment="1">
      <alignment horizontal="left"/>
    </xf>
    <xf numFmtId="0" fontId="62" fillId="0" borderId="0" xfId="16" applyFont="1" applyAlignment="1">
      <alignment horizontal="center" vertical="center" wrapText="1"/>
    </xf>
    <xf numFmtId="0" fontId="24" fillId="0" borderId="0" xfId="16" applyFont="1" applyAlignment="1">
      <alignment horizontal="center" vertical="center" wrapText="1"/>
    </xf>
    <xf numFmtId="0" fontId="39" fillId="0" borderId="0" xfId="16" applyFont="1" applyAlignment="1">
      <alignment horizontal="center" vertical="center"/>
    </xf>
    <xf numFmtId="0" fontId="24" fillId="0" borderId="0" xfId="16" applyFont="1" applyAlignment="1">
      <alignment horizontal="left" vertical="center"/>
    </xf>
    <xf numFmtId="0" fontId="19" fillId="2" borderId="13" xfId="16" applyFont="1" applyFill="1" applyBorder="1" applyAlignment="1">
      <alignment horizontal="center" vertical="center"/>
    </xf>
    <xf numFmtId="0" fontId="63" fillId="2" borderId="13" xfId="16" applyFont="1" applyFill="1" applyBorder="1" applyAlignment="1">
      <alignment horizontal="center" vertical="center"/>
    </xf>
    <xf numFmtId="0" fontId="62" fillId="2" borderId="13" xfId="16" applyFont="1" applyFill="1" applyBorder="1" applyAlignment="1">
      <alignment horizontal="center" vertical="center"/>
    </xf>
    <xf numFmtId="9" fontId="63" fillId="2" borderId="13" xfId="16" applyNumberFormat="1" applyFont="1" applyFill="1" applyBorder="1" applyAlignment="1">
      <alignment horizontal="center" vertical="center"/>
    </xf>
    <xf numFmtId="0" fontId="42" fillId="7" borderId="13" xfId="16" applyFont="1" applyFill="1" applyBorder="1" applyAlignment="1">
      <alignment vertical="center" wrapText="1"/>
    </xf>
    <xf numFmtId="0" fontId="15" fillId="0" borderId="0" xfId="16" applyFont="1" applyAlignment="1">
      <alignment horizontal="center" vertical="center"/>
    </xf>
    <xf numFmtId="0" fontId="4" fillId="0" borderId="0" xfId="16" applyAlignment="1">
      <alignment horizontal="center" vertical="center"/>
    </xf>
    <xf numFmtId="0" fontId="69" fillId="0" borderId="0" xfId="16" applyFont="1"/>
    <xf numFmtId="0" fontId="68" fillId="0" borderId="0" xfId="16" applyFont="1"/>
    <xf numFmtId="49" fontId="53" fillId="0" borderId="0" xfId="0" applyNumberFormat="1" applyFont="1" applyAlignment="1">
      <alignment horizontal="justify" vertical="center"/>
    </xf>
    <xf numFmtId="0" fontId="36" fillId="7" borderId="7" xfId="0" applyFont="1" applyFill="1" applyBorder="1" applyAlignment="1">
      <alignment horizontal="left" vertical="center" wrapText="1"/>
    </xf>
    <xf numFmtId="0" fontId="33" fillId="0" borderId="7" xfId="0" applyFont="1" applyBorder="1" applyAlignment="1">
      <alignment horizontal="center" vertical="center"/>
    </xf>
    <xf numFmtId="49" fontId="39" fillId="0" borderId="0" xfId="0" applyNumberFormat="1" applyFont="1" applyAlignment="1">
      <alignment horizontal="justify" vertical="center"/>
    </xf>
    <xf numFmtId="49" fontId="71" fillId="0" borderId="0" xfId="0" applyNumberFormat="1" applyFont="1" applyAlignment="1">
      <alignment horizontal="justify" vertical="center"/>
    </xf>
    <xf numFmtId="49" fontId="71" fillId="0" borderId="0" xfId="0" applyNumberFormat="1" applyFont="1" applyAlignment="1">
      <alignment vertical="center"/>
    </xf>
    <xf numFmtId="49" fontId="56" fillId="0" borderId="0" xfId="0" applyNumberFormat="1" applyFont="1" applyAlignment="1">
      <alignment horizontal="left" vertical="center"/>
    </xf>
    <xf numFmtId="49" fontId="56" fillId="0" borderId="0" xfId="0" applyNumberFormat="1" applyFont="1" applyAlignment="1">
      <alignment horizontal="justify" vertical="center"/>
    </xf>
    <xf numFmtId="49" fontId="19" fillId="0" borderId="12" xfId="0" applyNumberFormat="1" applyFont="1" applyBorder="1" applyAlignment="1">
      <alignment horizontal="center" vertical="center" wrapText="1"/>
    </xf>
    <xf numFmtId="0" fontId="47" fillId="0" borderId="12" xfId="0" applyNumberFormat="1" applyFont="1" applyBorder="1" applyAlignment="1">
      <alignment horizontal="center" vertical="center"/>
    </xf>
    <xf numFmtId="0" fontId="14" fillId="0" borderId="11" xfId="0" applyFont="1" applyBorder="1" applyAlignment="1">
      <alignment horizontal="center" vertical="center"/>
    </xf>
    <xf numFmtId="0" fontId="47" fillId="0" borderId="24" xfId="0" applyFont="1" applyBorder="1" applyAlignment="1">
      <alignment horizontal="center" vertical="center"/>
    </xf>
    <xf numFmtId="49" fontId="41" fillId="7" borderId="12" xfId="16" applyNumberFormat="1" applyFont="1" applyFill="1" applyBorder="1" applyAlignment="1">
      <alignment horizontal="center" vertical="center" wrapText="1"/>
    </xf>
    <xf numFmtId="49" fontId="41" fillId="7" borderId="21" xfId="16" applyNumberFormat="1" applyFont="1" applyFill="1" applyBorder="1" applyAlignment="1">
      <alignment horizontal="center" vertical="center" wrapText="1"/>
    </xf>
    <xf numFmtId="9" fontId="63" fillId="2" borderId="20" xfId="16" applyNumberFormat="1" applyFont="1" applyFill="1" applyBorder="1" applyAlignment="1">
      <alignment horizontal="center" vertical="center"/>
    </xf>
    <xf numFmtId="9" fontId="0" fillId="2" borderId="13" xfId="0" applyNumberFormat="1" applyFill="1" applyBorder="1" applyAlignment="1">
      <alignment horizontal="center" vertical="center"/>
    </xf>
    <xf numFmtId="0" fontId="0" fillId="0" borderId="11" xfId="0" applyBorder="1" applyAlignment="1">
      <alignment horizontal="center" vertical="center"/>
    </xf>
    <xf numFmtId="49" fontId="42" fillId="7" borderId="21" xfId="16" applyNumberFormat="1" applyFont="1" applyFill="1" applyBorder="1" applyAlignment="1">
      <alignment horizontal="left" vertical="center" wrapText="1"/>
    </xf>
    <xf numFmtId="0" fontId="42" fillId="7" borderId="21" xfId="16" applyFont="1" applyFill="1" applyBorder="1" applyAlignment="1">
      <alignment vertical="center" wrapText="1"/>
    </xf>
    <xf numFmtId="0" fontId="0" fillId="0" borderId="24" xfId="0" applyBorder="1" applyAlignment="1">
      <alignment horizontal="center" vertical="center" wrapText="1"/>
    </xf>
    <xf numFmtId="166" fontId="63" fillId="2" borderId="20" xfId="16" applyNumberFormat="1" applyFont="1" applyFill="1" applyBorder="1" applyAlignment="1">
      <alignment horizontal="center" vertical="center"/>
    </xf>
    <xf numFmtId="166" fontId="37" fillId="2" borderId="20" xfId="16" applyNumberFormat="1" applyFont="1" applyFill="1" applyBorder="1" applyAlignment="1">
      <alignment horizontal="center" vertical="center"/>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25" xfId="0" applyBorder="1" applyAlignment="1">
      <alignment horizontal="center" vertical="center" wrapText="1"/>
    </xf>
    <xf numFmtId="0" fontId="70" fillId="0" borderId="24" xfId="0" applyFont="1" applyBorder="1" applyAlignment="1">
      <alignment horizontal="center" vertical="center" wrapText="1"/>
    </xf>
    <xf numFmtId="0" fontId="49" fillId="13" borderId="23" xfId="16" applyFont="1" applyFill="1" applyBorder="1" applyAlignment="1">
      <alignment horizontal="right" vertical="top" wrapText="1"/>
    </xf>
    <xf numFmtId="0" fontId="33" fillId="0" borderId="7" xfId="0" applyFont="1" applyBorder="1" applyAlignment="1">
      <alignment horizontal="center" vertical="center" wrapText="1"/>
    </xf>
    <xf numFmtId="0" fontId="39" fillId="15" borderId="13" xfId="16" applyFont="1" applyFill="1" applyBorder="1" applyAlignment="1">
      <alignment horizontal="left" vertical="center"/>
    </xf>
    <xf numFmtId="0" fontId="39" fillId="15" borderId="13" xfId="16" applyFont="1" applyFill="1" applyBorder="1" applyAlignment="1">
      <alignment horizontal="center" vertical="center"/>
    </xf>
    <xf numFmtId="0" fontId="0" fillId="0" borderId="0" xfId="0" applyBorder="1"/>
    <xf numFmtId="0" fontId="19" fillId="7" borderId="7" xfId="0" applyFont="1" applyFill="1" applyBorder="1" applyAlignment="1">
      <alignment horizontal="center" vertical="center" wrapText="1"/>
    </xf>
    <xf numFmtId="0" fontId="36" fillId="0" borderId="0" xfId="0" applyFont="1" applyAlignment="1">
      <alignment vertical="center" wrapText="1"/>
    </xf>
    <xf numFmtId="0" fontId="36" fillId="0" borderId="17" xfId="0" applyFont="1" applyFill="1" applyBorder="1" applyAlignment="1">
      <alignment horizontal="left" vertical="center" wrapText="1"/>
    </xf>
    <xf numFmtId="0" fontId="36" fillId="0" borderId="17" xfId="0" applyFont="1" applyFill="1" applyBorder="1" applyAlignment="1">
      <alignment vertical="center" wrapText="1"/>
    </xf>
    <xf numFmtId="0" fontId="36" fillId="15" borderId="7" xfId="0" applyFont="1" applyFill="1" applyBorder="1" applyAlignment="1">
      <alignment horizontal="center" vertical="center" wrapText="1"/>
    </xf>
    <xf numFmtId="0" fontId="36" fillId="15" borderId="26" xfId="0" applyFont="1" applyFill="1" applyBorder="1" applyAlignment="1">
      <alignment horizontal="center" vertical="center" wrapText="1"/>
    </xf>
    <xf numFmtId="0" fontId="36" fillId="15" borderId="5" xfId="0" applyFont="1" applyFill="1" applyBorder="1" applyAlignment="1">
      <alignment horizontal="center" vertical="center" wrapText="1"/>
    </xf>
    <xf numFmtId="0" fontId="19" fillId="16" borderId="7" xfId="0" applyFont="1" applyFill="1" applyBorder="1" applyAlignment="1">
      <alignment horizontal="center" vertical="center" wrapText="1"/>
    </xf>
    <xf numFmtId="0" fontId="36" fillId="0" borderId="7" xfId="0" applyFont="1" applyFill="1" applyBorder="1" applyAlignment="1">
      <alignment horizontal="left" vertical="center" wrapText="1"/>
    </xf>
    <xf numFmtId="0" fontId="36" fillId="0" borderId="7" xfId="0" applyFont="1" applyFill="1" applyBorder="1" applyAlignment="1">
      <alignment vertical="center" wrapText="1"/>
    </xf>
    <xf numFmtId="0" fontId="36" fillId="0" borderId="7" xfId="0" applyFont="1" applyFill="1" applyBorder="1" applyAlignment="1">
      <alignment horizontal="center" vertical="center" wrapText="1"/>
    </xf>
    <xf numFmtId="0" fontId="49" fillId="0" borderId="11" xfId="0" applyNumberFormat="1" applyFont="1" applyBorder="1" applyAlignment="1">
      <alignment horizontal="center" vertical="center"/>
    </xf>
    <xf numFmtId="0" fontId="76" fillId="0" borderId="24" xfId="0" applyFont="1" applyBorder="1" applyAlignment="1">
      <alignment horizontal="center" vertical="center"/>
    </xf>
    <xf numFmtId="0" fontId="76" fillId="0" borderId="11" xfId="0" applyFont="1" applyBorder="1" applyAlignment="1">
      <alignment horizontal="center" vertical="center" wrapText="1"/>
    </xf>
    <xf numFmtId="0" fontId="80" fillId="15" borderId="24" xfId="16" applyNumberFormat="1" applyFont="1" applyFill="1" applyBorder="1" applyAlignment="1">
      <alignment horizontal="center" vertical="center"/>
    </xf>
    <xf numFmtId="2" fontId="80" fillId="15" borderId="24" xfId="16" applyNumberFormat="1" applyFont="1" applyFill="1" applyBorder="1" applyAlignment="1" applyProtection="1">
      <alignment horizontal="center" vertical="center"/>
      <protection locked="0"/>
    </xf>
    <xf numFmtId="0" fontId="82" fillId="15" borderId="0" xfId="16" applyFont="1" applyFill="1" applyAlignment="1" applyProtection="1">
      <alignment horizontal="center" vertical="center"/>
      <protection locked="0"/>
    </xf>
    <xf numFmtId="0" fontId="78" fillId="15" borderId="11" xfId="16" applyFont="1" applyFill="1" applyBorder="1" applyAlignment="1" applyProtection="1">
      <alignment horizontal="center" vertical="center"/>
      <protection locked="0"/>
    </xf>
    <xf numFmtId="0" fontId="47" fillId="0" borderId="11" xfId="0" applyFont="1" applyBorder="1" applyAlignment="1">
      <alignment horizontal="center" vertical="center"/>
    </xf>
    <xf numFmtId="0" fontId="61" fillId="0" borderId="11" xfId="16" applyFont="1" applyBorder="1" applyAlignment="1" applyProtection="1">
      <alignment horizontal="center" vertical="center"/>
    </xf>
    <xf numFmtId="0" fontId="5" fillId="0" borderId="0" xfId="14" applyProtection="1"/>
    <xf numFmtId="0" fontId="39" fillId="16" borderId="13" xfId="16" applyFont="1" applyFill="1" applyBorder="1" applyAlignment="1" applyProtection="1">
      <alignment horizontal="left" vertical="center"/>
    </xf>
    <xf numFmtId="0" fontId="39" fillId="16" borderId="13" xfId="16" applyFont="1" applyFill="1" applyBorder="1" applyAlignment="1" applyProtection="1">
      <alignment horizontal="center" vertical="center"/>
    </xf>
    <xf numFmtId="0" fontId="24" fillId="0" borderId="0" xfId="16" applyFont="1" applyAlignment="1" applyProtection="1">
      <alignment horizontal="left"/>
    </xf>
    <xf numFmtId="0" fontId="62" fillId="0" borderId="0" xfId="16" applyFont="1" applyAlignment="1" applyProtection="1">
      <alignment horizontal="center" vertical="center" wrapText="1"/>
    </xf>
    <xf numFmtId="0" fontId="24" fillId="0" borderId="0" xfId="16" applyFont="1" applyAlignment="1" applyProtection="1">
      <alignment horizontal="center" vertical="center" wrapText="1"/>
    </xf>
    <xf numFmtId="0" fontId="39" fillId="0" borderId="0" xfId="16" applyFont="1" applyAlignment="1" applyProtection="1">
      <alignment horizontal="center" vertical="center"/>
    </xf>
    <xf numFmtId="0" fontId="24" fillId="0" borderId="0" xfId="16" applyFont="1" applyAlignment="1" applyProtection="1">
      <alignment horizontal="left" vertical="center"/>
    </xf>
    <xf numFmtId="0" fontId="19" fillId="2" borderId="13" xfId="16" applyFont="1" applyFill="1" applyBorder="1" applyAlignment="1" applyProtection="1">
      <alignment horizontal="center" vertical="center"/>
    </xf>
    <xf numFmtId="0" fontId="63" fillId="2" borderId="13" xfId="16" applyFont="1" applyFill="1" applyBorder="1" applyAlignment="1" applyProtection="1">
      <alignment horizontal="center" vertical="center"/>
    </xf>
    <xf numFmtId="0" fontId="62" fillId="2" borderId="13" xfId="16" applyFont="1" applyFill="1" applyBorder="1" applyAlignment="1" applyProtection="1">
      <alignment horizontal="center" vertical="center"/>
    </xf>
    <xf numFmtId="9" fontId="63" fillId="2" borderId="13" xfId="16" applyNumberFormat="1" applyFont="1" applyFill="1" applyBorder="1" applyAlignment="1" applyProtection="1">
      <alignment horizontal="center" vertical="center"/>
    </xf>
    <xf numFmtId="2" fontId="80" fillId="16" borderId="24" xfId="16" applyNumberFormat="1" applyFont="1" applyFill="1" applyBorder="1" applyAlignment="1" applyProtection="1">
      <alignment horizontal="center" vertical="center"/>
    </xf>
    <xf numFmtId="0" fontId="49" fillId="16" borderId="12" xfId="16" applyFont="1" applyFill="1" applyBorder="1" applyAlignment="1" applyProtection="1">
      <alignment horizontal="right" vertical="top" wrapText="1"/>
    </xf>
    <xf numFmtId="0" fontId="78" fillId="16" borderId="11" xfId="16" applyFont="1" applyFill="1" applyBorder="1" applyAlignment="1" applyProtection="1">
      <alignment horizontal="center" vertical="center"/>
    </xf>
    <xf numFmtId="0" fontId="15" fillId="0" borderId="0" xfId="14" applyFont="1" applyAlignment="1" applyProtection="1">
      <alignment horizontal="center" vertical="center"/>
    </xf>
    <xf numFmtId="0" fontId="5" fillId="0" borderId="0" xfId="14" applyAlignment="1" applyProtection="1">
      <alignment horizontal="center" vertical="center"/>
    </xf>
    <xf numFmtId="2" fontId="49" fillId="0" borderId="13" xfId="16" applyNumberFormat="1" applyFont="1" applyBorder="1" applyAlignment="1" applyProtection="1">
      <alignment horizontal="center" vertical="center"/>
    </xf>
    <xf numFmtId="2" fontId="78" fillId="16" borderId="24" xfId="16" applyNumberFormat="1" applyFont="1" applyFill="1" applyBorder="1" applyAlignment="1" applyProtection="1">
      <alignment horizontal="center" vertical="center"/>
    </xf>
    <xf numFmtId="2" fontId="39" fillId="0" borderId="13" xfId="0" applyNumberFormat="1" applyFont="1" applyBorder="1" applyAlignment="1">
      <alignment horizontal="center" vertical="center"/>
    </xf>
    <xf numFmtId="2" fontId="49" fillId="7" borderId="12" xfId="16" applyNumberFormat="1" applyFont="1" applyFill="1" applyBorder="1" applyAlignment="1" applyProtection="1">
      <alignment horizontal="center" vertical="center"/>
    </xf>
    <xf numFmtId="2" fontId="49" fillId="0" borderId="12" xfId="16" applyNumberFormat="1" applyFont="1" applyBorder="1" applyAlignment="1" applyProtection="1">
      <alignment horizontal="center" vertical="center"/>
    </xf>
    <xf numFmtId="2" fontId="49" fillId="0" borderId="12" xfId="16" applyNumberFormat="1" applyFont="1" applyFill="1" applyBorder="1" applyAlignment="1" applyProtection="1">
      <alignment horizontal="center" vertical="center" wrapText="1"/>
    </xf>
    <xf numFmtId="2" fontId="78" fillId="15" borderId="0" xfId="16" applyNumberFormat="1" applyFont="1" applyFill="1" applyAlignment="1" applyProtection="1">
      <alignment horizontal="center" vertical="center"/>
    </xf>
    <xf numFmtId="2" fontId="4" fillId="0" borderId="0" xfId="16" applyNumberFormat="1"/>
    <xf numFmtId="2" fontId="3" fillId="0" borderId="0" xfId="16" applyNumberFormat="1" applyFont="1"/>
    <xf numFmtId="0" fontId="41" fillId="0" borderId="13" xfId="16" applyFont="1" applyBorder="1" applyAlignment="1" applyProtection="1">
      <alignment horizontal="center" vertical="center"/>
      <protection locked="0"/>
    </xf>
    <xf numFmtId="0" fontId="41" fillId="0" borderId="13" xfId="16" applyFont="1" applyFill="1" applyBorder="1" applyAlignment="1" applyProtection="1">
      <alignment horizontal="center" vertical="center"/>
      <protection locked="0"/>
    </xf>
    <xf numFmtId="9" fontId="41" fillId="7" borderId="13" xfId="16" applyNumberFormat="1" applyFont="1" applyFill="1" applyBorder="1" applyAlignment="1" applyProtection="1">
      <alignment horizontal="center" vertical="center"/>
      <protection locked="0"/>
    </xf>
    <xf numFmtId="2" fontId="41" fillId="0" borderId="13" xfId="16" applyNumberFormat="1" applyFont="1" applyBorder="1" applyAlignment="1" applyProtection="1">
      <alignment horizontal="center" vertical="center"/>
      <protection locked="0"/>
    </xf>
    <xf numFmtId="0" fontId="24" fillId="0" borderId="8" xfId="16" applyNumberFormat="1" applyFont="1" applyBorder="1" applyAlignment="1" applyProtection="1">
      <alignment horizontal="center" vertical="center"/>
      <protection locked="0"/>
    </xf>
    <xf numFmtId="0" fontId="24" fillId="0" borderId="9" xfId="16" applyNumberFormat="1" applyFont="1" applyBorder="1" applyAlignment="1" applyProtection="1">
      <alignment horizontal="center" vertical="center"/>
      <protection locked="0"/>
    </xf>
    <xf numFmtId="0" fontId="24" fillId="0" borderId="5" xfId="16" applyNumberFormat="1" applyFont="1" applyBorder="1" applyAlignment="1" applyProtection="1">
      <alignment horizontal="center" vertical="center"/>
      <protection locked="0"/>
    </xf>
    <xf numFmtId="0" fontId="61" fillId="0" borderId="11" xfId="0" applyFont="1" applyBorder="1" applyAlignment="1">
      <alignment horizontal="center" vertical="center"/>
    </xf>
    <xf numFmtId="0" fontId="61" fillId="0" borderId="11" xfId="16" applyFont="1" applyFill="1" applyBorder="1" applyAlignment="1">
      <alignment horizontal="center" vertical="center" wrapText="1"/>
    </xf>
    <xf numFmtId="0" fontId="58" fillId="0" borderId="13" xfId="16" applyFont="1" applyBorder="1" applyAlignment="1" applyProtection="1">
      <alignment horizontal="center" vertical="center"/>
    </xf>
    <xf numFmtId="2" fontId="41" fillId="7" borderId="13" xfId="16" applyNumberFormat="1" applyFont="1" applyFill="1" applyBorder="1" applyAlignment="1" applyProtection="1">
      <alignment horizontal="center" vertical="center"/>
      <protection locked="0"/>
    </xf>
    <xf numFmtId="2" fontId="41" fillId="0" borderId="13" xfId="0" applyNumberFormat="1" applyFont="1" applyBorder="1" applyAlignment="1" applyProtection="1">
      <alignment horizontal="center" vertical="center"/>
      <protection locked="0"/>
    </xf>
    <xf numFmtId="2" fontId="87" fillId="7" borderId="13" xfId="16" applyNumberFormat="1" applyFont="1" applyFill="1" applyBorder="1" applyAlignment="1" applyProtection="1">
      <alignment horizontal="center" vertical="center"/>
      <protection locked="0"/>
    </xf>
    <xf numFmtId="2" fontId="87" fillId="0" borderId="13" xfId="16" applyNumberFormat="1" applyFont="1" applyBorder="1" applyAlignment="1" applyProtection="1">
      <alignment horizontal="center" vertical="center"/>
      <protection locked="0"/>
    </xf>
    <xf numFmtId="2" fontId="86" fillId="0" borderId="13" xfId="0" applyNumberFormat="1" applyFont="1" applyBorder="1" applyAlignment="1" applyProtection="1">
      <alignment horizontal="center" vertical="center"/>
      <protection locked="0"/>
    </xf>
    <xf numFmtId="2" fontId="29" fillId="0" borderId="13" xfId="0" applyNumberFormat="1" applyFont="1" applyBorder="1" applyAlignment="1" applyProtection="1">
      <alignment horizontal="center" vertical="center"/>
      <protection locked="0"/>
    </xf>
    <xf numFmtId="2" fontId="76" fillId="0" borderId="24" xfId="0" applyNumberFormat="1" applyFont="1" applyBorder="1" applyAlignment="1">
      <alignment horizontal="center" vertical="center" wrapText="1"/>
    </xf>
    <xf numFmtId="2" fontId="19" fillId="0" borderId="13" xfId="16" applyNumberFormat="1" applyFont="1" applyFill="1" applyBorder="1" applyAlignment="1" applyProtection="1">
      <alignment horizontal="center" vertical="center"/>
      <protection locked="0"/>
    </xf>
    <xf numFmtId="2" fontId="19" fillId="7" borderId="13" xfId="16" applyNumberFormat="1" applyFont="1" applyFill="1" applyBorder="1" applyAlignment="1" applyProtection="1">
      <alignment horizontal="center" vertical="center"/>
      <protection locked="0"/>
    </xf>
    <xf numFmtId="2" fontId="19" fillId="0" borderId="13" xfId="16" applyNumberFormat="1" applyFont="1" applyBorder="1" applyAlignment="1" applyProtection="1">
      <alignment horizontal="center" vertical="center"/>
      <protection locked="0"/>
    </xf>
    <xf numFmtId="2" fontId="61" fillId="7" borderId="21" xfId="16" applyNumberFormat="1" applyFont="1" applyFill="1" applyBorder="1" applyAlignment="1" applyProtection="1">
      <alignment horizontal="center" vertical="center"/>
      <protection locked="0"/>
    </xf>
    <xf numFmtId="2" fontId="61" fillId="7" borderId="12" xfId="16" applyNumberFormat="1" applyFont="1" applyFill="1" applyBorder="1" applyAlignment="1" applyProtection="1">
      <alignment horizontal="center" vertical="center"/>
    </xf>
    <xf numFmtId="2" fontId="76" fillId="0" borderId="24" xfId="0" applyNumberFormat="1" applyFont="1" applyBorder="1" applyAlignment="1">
      <alignment horizontal="center" vertical="center"/>
    </xf>
    <xf numFmtId="2" fontId="47" fillId="0" borderId="24" xfId="0" applyNumberFormat="1" applyFont="1" applyBorder="1" applyAlignment="1">
      <alignment horizontal="center" vertical="center"/>
    </xf>
    <xf numFmtId="0" fontId="19" fillId="0" borderId="13" xfId="0" applyFont="1" applyBorder="1" applyAlignment="1">
      <alignment horizontal="center" vertical="center"/>
    </xf>
    <xf numFmtId="1" fontId="33" fillId="0" borderId="8" xfId="0" applyNumberFormat="1" applyFont="1" applyBorder="1" applyAlignment="1">
      <alignment horizontal="center" vertical="center"/>
    </xf>
    <xf numFmtId="0" fontId="33" fillId="0" borderId="5" xfId="0" applyFont="1" applyBorder="1" applyAlignment="1">
      <alignment horizontal="center" vertical="center"/>
    </xf>
    <xf numFmtId="2" fontId="33" fillId="0" borderId="13" xfId="0" applyNumberFormat="1" applyFont="1" applyBorder="1" applyAlignment="1">
      <alignment horizontal="center" vertical="center"/>
    </xf>
    <xf numFmtId="0" fontId="39" fillId="0" borderId="13" xfId="0" applyFont="1" applyBorder="1" applyAlignment="1">
      <alignment horizontal="center" vertical="center"/>
    </xf>
    <xf numFmtId="0" fontId="40" fillId="0" borderId="0" xfId="0" applyFont="1" applyAlignment="1">
      <alignment horizontal="right" vertical="center"/>
    </xf>
    <xf numFmtId="0" fontId="89" fillId="0" borderId="0" xfId="0" applyFont="1" applyBorder="1" applyAlignment="1" applyProtection="1">
      <alignment vertical="center"/>
      <protection locked="0"/>
    </xf>
    <xf numFmtId="0" fontId="24" fillId="0" borderId="0" xfId="0" applyFont="1" applyAlignment="1">
      <alignment vertical="center" wrapText="1"/>
    </xf>
    <xf numFmtId="0" fontId="24" fillId="0" borderId="20" xfId="0" applyFont="1" applyBorder="1" applyAlignment="1">
      <alignment horizontal="center" vertical="center"/>
    </xf>
    <xf numFmtId="0" fontId="39" fillId="0" borderId="20" xfId="0" applyFont="1" applyBorder="1" applyAlignment="1">
      <alignment horizontal="center" vertical="center"/>
    </xf>
    <xf numFmtId="0" fontId="24" fillId="0" borderId="20" xfId="0" applyFont="1" applyBorder="1" applyAlignment="1">
      <alignment horizontal="center" vertical="center" wrapText="1"/>
    </xf>
    <xf numFmtId="9" fontId="41" fillId="7" borderId="20" xfId="16" applyNumberFormat="1" applyFont="1" applyFill="1" applyBorder="1" applyAlignment="1" applyProtection="1">
      <alignment horizontal="center" vertical="center"/>
      <protection locked="0"/>
    </xf>
    <xf numFmtId="0" fontId="41" fillId="0" borderId="20" xfId="16" applyFont="1" applyBorder="1" applyAlignment="1" applyProtection="1">
      <alignment horizontal="center" vertical="center"/>
      <protection locked="0"/>
    </xf>
    <xf numFmtId="9" fontId="41" fillId="7" borderId="32" xfId="16" applyNumberFormat="1" applyFont="1" applyFill="1" applyBorder="1" applyAlignment="1" applyProtection="1">
      <alignment horizontal="center" vertical="center"/>
      <protection locked="0"/>
    </xf>
    <xf numFmtId="0" fontId="41" fillId="0" borderId="32" xfId="16" applyFont="1" applyBorder="1" applyAlignment="1" applyProtection="1">
      <alignment horizontal="center" vertical="center"/>
      <protection locked="0"/>
    </xf>
    <xf numFmtId="0" fontId="2" fillId="0" borderId="0" xfId="16" applyFont="1"/>
    <xf numFmtId="2" fontId="41" fillId="18" borderId="13" xfId="16" applyNumberFormat="1" applyFont="1" applyFill="1" applyBorder="1" applyAlignment="1" applyProtection="1">
      <alignment horizontal="center" vertical="center"/>
      <protection locked="0"/>
    </xf>
    <xf numFmtId="2" fontId="86" fillId="18" borderId="13" xfId="0" applyNumberFormat="1" applyFont="1" applyFill="1" applyBorder="1" applyAlignment="1" applyProtection="1">
      <alignment horizontal="center" vertical="center"/>
      <protection locked="0"/>
    </xf>
    <xf numFmtId="2" fontId="29" fillId="18" borderId="13" xfId="0" applyNumberFormat="1" applyFont="1" applyFill="1" applyBorder="1" applyAlignment="1" applyProtection="1">
      <alignment horizontal="center" vertical="center"/>
      <protection locked="0"/>
    </xf>
    <xf numFmtId="0" fontId="50" fillId="0" borderId="0" xfId="0" applyFont="1" applyAlignment="1">
      <alignment horizontal="center" vertical="center" wrapText="1"/>
    </xf>
    <xf numFmtId="0" fontId="88" fillId="0" borderId="0" xfId="0" applyNumberFormat="1" applyFont="1" applyBorder="1" applyAlignment="1" applyProtection="1">
      <alignment horizontal="center" vertical="center"/>
      <protection locked="0"/>
    </xf>
    <xf numFmtId="0" fontId="45" fillId="2" borderId="0" xfId="0" applyFont="1" applyFill="1" applyAlignment="1">
      <alignment horizontal="center" vertical="center" wrapText="1"/>
    </xf>
    <xf numFmtId="0" fontId="14" fillId="0" borderId="21" xfId="0" applyFont="1" applyBorder="1" applyAlignment="1">
      <alignment horizontal="center"/>
    </xf>
    <xf numFmtId="0" fontId="14" fillId="0" borderId="22" xfId="0" applyFont="1" applyBorder="1" applyAlignment="1">
      <alignment horizontal="center"/>
    </xf>
    <xf numFmtId="0" fontId="14" fillId="0" borderId="28" xfId="0" applyFont="1" applyBorder="1" applyAlignment="1">
      <alignment horizontal="center"/>
    </xf>
    <xf numFmtId="0" fontId="14" fillId="0" borderId="25" xfId="0" applyFont="1" applyBorder="1" applyAlignment="1">
      <alignment horizontal="center"/>
    </xf>
    <xf numFmtId="0" fontId="14" fillId="0" borderId="29" xfId="0" applyFont="1" applyBorder="1" applyAlignment="1">
      <alignment horizontal="center"/>
    </xf>
    <xf numFmtId="0" fontId="14" fillId="0" borderId="30" xfId="0" applyFont="1" applyBorder="1" applyAlignment="1">
      <alignment horizontal="center"/>
    </xf>
    <xf numFmtId="0" fontId="14" fillId="0" borderId="31" xfId="0" applyFont="1" applyBorder="1" applyAlignment="1">
      <alignment horizontal="center" vertical="center"/>
    </xf>
    <xf numFmtId="0" fontId="80" fillId="15" borderId="12" xfId="16" applyFont="1" applyFill="1" applyBorder="1" applyAlignment="1">
      <alignment horizontal="right" vertical="center" wrapText="1"/>
    </xf>
    <xf numFmtId="0" fontId="81" fillId="15" borderId="24" xfId="0" applyFont="1" applyFill="1" applyBorder="1" applyAlignment="1">
      <alignment horizontal="right" vertical="center"/>
    </xf>
    <xf numFmtId="2" fontId="58" fillId="15" borderId="24" xfId="16" applyNumberFormat="1" applyFont="1" applyFill="1" applyBorder="1" applyAlignment="1" applyProtection="1">
      <alignment horizontal="center" vertical="center"/>
      <protection locked="0"/>
    </xf>
    <xf numFmtId="0" fontId="74" fillId="15" borderId="24" xfId="0" applyFont="1" applyFill="1" applyBorder="1" applyAlignment="1">
      <alignment horizontal="center" vertical="center"/>
    </xf>
    <xf numFmtId="0" fontId="74" fillId="15" borderId="11" xfId="0" applyFont="1" applyFill="1" applyBorder="1" applyAlignment="1">
      <alignment horizontal="center" vertical="center"/>
    </xf>
    <xf numFmtId="49" fontId="19" fillId="0" borderId="12" xfId="0" applyNumberFormat="1" applyFont="1" applyBorder="1" applyAlignment="1">
      <alignment horizontal="right" vertical="center" wrapText="1"/>
    </xf>
    <xf numFmtId="49" fontId="19" fillId="0" borderId="24" xfId="0" applyNumberFormat="1" applyFont="1" applyBorder="1" applyAlignment="1">
      <alignment horizontal="right" vertical="center" wrapText="1"/>
    </xf>
    <xf numFmtId="49" fontId="19" fillId="0" borderId="11" xfId="0" applyNumberFormat="1" applyFont="1" applyBorder="1" applyAlignment="1">
      <alignment horizontal="right" vertical="center" wrapText="1"/>
    </xf>
    <xf numFmtId="0" fontId="49" fillId="0" borderId="24" xfId="0" applyFont="1" applyBorder="1" applyAlignment="1">
      <alignment horizontal="right" vertical="center" wrapText="1"/>
    </xf>
    <xf numFmtId="0" fontId="49" fillId="0" borderId="11" xfId="0" applyFont="1" applyBorder="1" applyAlignment="1">
      <alignment horizontal="right" vertical="center" wrapText="1"/>
    </xf>
    <xf numFmtId="0" fontId="19" fillId="0" borderId="12" xfId="16" applyFont="1" applyFill="1" applyBorder="1" applyAlignment="1">
      <alignment horizontal="right" vertical="center" wrapText="1"/>
    </xf>
    <xf numFmtId="0" fontId="0" fillId="0" borderId="24" xfId="0" applyBorder="1" applyAlignment="1">
      <alignment horizontal="right" vertical="center" wrapText="1"/>
    </xf>
    <xf numFmtId="0" fontId="0" fillId="0" borderId="11" xfId="0" applyBorder="1" applyAlignment="1">
      <alignment horizontal="right" vertical="center" wrapText="1"/>
    </xf>
    <xf numFmtId="0" fontId="19" fillId="0" borderId="24" xfId="0" applyFont="1" applyBorder="1" applyAlignment="1">
      <alignment horizontal="right" vertical="center" wrapText="1"/>
    </xf>
    <xf numFmtId="0" fontId="0" fillId="0" borderId="24" xfId="0" applyBorder="1" applyAlignment="1">
      <alignment horizontal="right" vertical="center"/>
    </xf>
    <xf numFmtId="0" fontId="0" fillId="0" borderId="11" xfId="0" applyBorder="1" applyAlignment="1">
      <alignment horizontal="right" vertical="center"/>
    </xf>
    <xf numFmtId="0" fontId="73" fillId="0" borderId="24" xfId="0" applyFont="1" applyBorder="1" applyAlignment="1">
      <alignment horizontal="right" vertical="center" wrapText="1"/>
    </xf>
    <xf numFmtId="0" fontId="0" fillId="0" borderId="24" xfId="0" applyBorder="1" applyAlignment="1">
      <alignment vertical="center"/>
    </xf>
    <xf numFmtId="0" fontId="0" fillId="0" borderId="11" xfId="0" applyBorder="1" applyAlignment="1">
      <alignment vertical="center"/>
    </xf>
    <xf numFmtId="0" fontId="49" fillId="0" borderId="12" xfId="16" applyFont="1" applyFill="1" applyBorder="1" applyAlignment="1">
      <alignment horizontal="right" vertical="center" wrapText="1"/>
    </xf>
    <xf numFmtId="49" fontId="49" fillId="7" borderId="12" xfId="16" applyNumberFormat="1" applyFont="1" applyFill="1" applyBorder="1" applyAlignment="1">
      <alignment horizontal="center" vertical="center" wrapText="1"/>
    </xf>
    <xf numFmtId="0" fontId="0" fillId="0" borderId="11" xfId="0" applyBorder="1" applyAlignment="1">
      <alignment horizontal="center" vertical="center"/>
    </xf>
    <xf numFmtId="49" fontId="58" fillId="15" borderId="12" xfId="16" applyNumberFormat="1" applyFont="1" applyFill="1" applyBorder="1" applyAlignment="1">
      <alignment horizontal="center" vertical="center" wrapText="1"/>
    </xf>
    <xf numFmtId="49" fontId="79" fillId="15" borderId="24" xfId="0" applyNumberFormat="1" applyFont="1" applyFill="1" applyBorder="1" applyAlignment="1">
      <alignment horizontal="center" vertical="center" wrapText="1"/>
    </xf>
    <xf numFmtId="49" fontId="79" fillId="15" borderId="22" xfId="0" applyNumberFormat="1" applyFont="1" applyFill="1" applyBorder="1" applyAlignment="1">
      <alignment horizontal="center" vertical="center" wrapText="1"/>
    </xf>
    <xf numFmtId="49" fontId="79" fillId="15" borderId="11" xfId="0" applyNumberFormat="1" applyFont="1" applyFill="1" applyBorder="1" applyAlignment="1">
      <alignment horizontal="center" vertical="center" wrapText="1"/>
    </xf>
    <xf numFmtId="0" fontId="63" fillId="0" borderId="24" xfId="16" applyFont="1" applyBorder="1" applyAlignment="1" applyProtection="1">
      <alignment horizontal="center" vertical="center"/>
      <protection locked="0"/>
    </xf>
    <xf numFmtId="0" fontId="0" fillId="0" borderId="24" xfId="0" applyBorder="1" applyAlignment="1">
      <alignment horizontal="center" vertical="center"/>
    </xf>
    <xf numFmtId="49" fontId="41" fillId="17" borderId="12" xfId="16" applyNumberFormat="1" applyFont="1" applyFill="1" applyBorder="1" applyAlignment="1">
      <alignment horizontal="left" vertical="center" wrapText="1"/>
    </xf>
    <xf numFmtId="49" fontId="41" fillId="17" borderId="24" xfId="16" applyNumberFormat="1" applyFont="1" applyFill="1" applyBorder="1" applyAlignment="1">
      <alignment horizontal="left" vertical="center" wrapText="1"/>
    </xf>
    <xf numFmtId="49" fontId="41" fillId="17" borderId="11" xfId="16" applyNumberFormat="1" applyFont="1" applyFill="1" applyBorder="1" applyAlignment="1">
      <alignment horizontal="left" vertical="center" wrapText="1"/>
    </xf>
    <xf numFmtId="0" fontId="41" fillId="7" borderId="12" xfId="16" applyNumberFormat="1" applyFont="1" applyFill="1" applyBorder="1" applyAlignment="1" applyProtection="1">
      <alignment horizontal="center" vertical="center"/>
      <protection locked="0"/>
    </xf>
    <xf numFmtId="0" fontId="41" fillId="7" borderId="24" xfId="16" applyNumberFormat="1" applyFont="1" applyFill="1" applyBorder="1" applyAlignment="1" applyProtection="1">
      <alignment horizontal="center" vertical="center"/>
      <protection locked="0"/>
    </xf>
    <xf numFmtId="0" fontId="41" fillId="7" borderId="11" xfId="16" applyNumberFormat="1" applyFont="1" applyFill="1" applyBorder="1" applyAlignment="1" applyProtection="1">
      <alignment horizontal="center" vertical="center"/>
      <protection locked="0"/>
    </xf>
    <xf numFmtId="0" fontId="73" fillId="0" borderId="12" xfId="16" applyFont="1" applyFill="1" applyBorder="1" applyAlignment="1">
      <alignment horizontal="right" vertical="center" wrapText="1"/>
    </xf>
    <xf numFmtId="0" fontId="0" fillId="0" borderId="24" xfId="0" applyBorder="1" applyAlignment="1">
      <alignment vertical="center" wrapText="1"/>
    </xf>
    <xf numFmtId="0" fontId="0" fillId="0" borderId="11" xfId="0" applyBorder="1" applyAlignment="1">
      <alignment vertical="center" wrapText="1"/>
    </xf>
    <xf numFmtId="0" fontId="3" fillId="0" borderId="12" xfId="16" applyFont="1" applyBorder="1" applyAlignment="1">
      <alignment horizontal="left" vertical="center" wrapText="1"/>
    </xf>
    <xf numFmtId="0" fontId="4" fillId="0" borderId="24" xfId="16" applyBorder="1" applyAlignment="1">
      <alignment horizontal="left" vertical="center" wrapText="1"/>
    </xf>
    <xf numFmtId="0" fontId="4" fillId="0" borderId="11" xfId="16" applyBorder="1" applyAlignment="1">
      <alignment horizontal="left" vertical="center" wrapText="1"/>
    </xf>
    <xf numFmtId="0" fontId="58" fillId="14" borderId="12" xfId="16" applyFont="1" applyFill="1" applyBorder="1" applyAlignment="1">
      <alignment horizontal="center" vertical="center" wrapText="1"/>
    </xf>
    <xf numFmtId="0" fontId="58" fillId="14" borderId="24" xfId="16" applyFont="1" applyFill="1" applyBorder="1" applyAlignment="1">
      <alignment horizontal="center" vertical="center" wrapText="1"/>
    </xf>
    <xf numFmtId="0" fontId="58" fillId="14" borderId="11" xfId="16" applyFont="1" applyFill="1" applyBorder="1" applyAlignment="1">
      <alignment horizontal="center" vertical="center" wrapText="1"/>
    </xf>
    <xf numFmtId="0" fontId="48" fillId="12" borderId="12" xfId="16" applyFont="1" applyFill="1" applyBorder="1" applyAlignment="1">
      <alignment horizontal="right" vertical="center" wrapText="1"/>
    </xf>
    <xf numFmtId="0" fontId="48" fillId="12" borderId="24" xfId="16" applyFont="1" applyFill="1" applyBorder="1" applyAlignment="1">
      <alignment horizontal="right" vertical="center" wrapText="1"/>
    </xf>
    <xf numFmtId="0" fontId="48" fillId="12" borderId="11" xfId="16" applyFont="1" applyFill="1" applyBorder="1" applyAlignment="1">
      <alignment horizontal="right" vertical="center" wrapText="1"/>
    </xf>
    <xf numFmtId="49" fontId="41" fillId="18" borderId="12" xfId="16" applyNumberFormat="1" applyFont="1" applyFill="1" applyBorder="1" applyAlignment="1">
      <alignment horizontal="left" vertical="top" wrapText="1"/>
    </xf>
    <xf numFmtId="0" fontId="0" fillId="18" borderId="11" xfId="0" applyFill="1" applyBorder="1" applyAlignment="1">
      <alignment horizontal="left" vertical="top" wrapText="1"/>
    </xf>
    <xf numFmtId="49" fontId="42" fillId="7" borderId="12" xfId="16" applyNumberFormat="1" applyFont="1" applyFill="1" applyBorder="1" applyAlignment="1">
      <alignment horizontal="left" vertical="center" wrapText="1"/>
    </xf>
    <xf numFmtId="0" fontId="0" fillId="0" borderId="11" xfId="0" applyFont="1" applyBorder="1" applyAlignment="1">
      <alignment horizontal="left" vertical="center" wrapText="1"/>
    </xf>
    <xf numFmtId="49" fontId="42" fillId="18" borderId="12" xfId="16" applyNumberFormat="1" applyFont="1" applyFill="1" applyBorder="1" applyAlignment="1">
      <alignment horizontal="left" vertical="center" wrapText="1"/>
    </xf>
    <xf numFmtId="0" fontId="0" fillId="18" borderId="11" xfId="0" applyFont="1" applyFill="1" applyBorder="1" applyAlignment="1">
      <alignment horizontal="left" vertical="center" wrapText="1"/>
    </xf>
    <xf numFmtId="49" fontId="41" fillId="7" borderId="12" xfId="16" applyNumberFormat="1" applyFont="1" applyFill="1" applyBorder="1" applyAlignment="1">
      <alignment horizontal="left" vertical="center" wrapText="1"/>
    </xf>
    <xf numFmtId="0" fontId="0" fillId="0" borderId="11" xfId="0" applyBorder="1" applyAlignment="1">
      <alignment horizontal="left" vertical="center"/>
    </xf>
    <xf numFmtId="0" fontId="48" fillId="9" borderId="12" xfId="16" applyFont="1" applyFill="1" applyBorder="1" applyAlignment="1">
      <alignment horizontal="right" vertical="center" wrapText="1"/>
    </xf>
    <xf numFmtId="0" fontId="48" fillId="9" borderId="24" xfId="16" applyFont="1" applyFill="1" applyBorder="1" applyAlignment="1">
      <alignment horizontal="right" vertical="center" wrapText="1"/>
    </xf>
    <xf numFmtId="0" fontId="48" fillId="9" borderId="11" xfId="16" applyFont="1" applyFill="1" applyBorder="1" applyAlignment="1">
      <alignment horizontal="right" vertical="center" wrapText="1"/>
    </xf>
    <xf numFmtId="0" fontId="0" fillId="0" borderId="11" xfId="0" applyBorder="1" applyAlignment="1">
      <alignment horizontal="left" vertical="center" wrapText="1"/>
    </xf>
    <xf numFmtId="0" fontId="60" fillId="0" borderId="13" xfId="16" applyFont="1" applyBorder="1" applyAlignment="1" applyProtection="1">
      <alignment horizontal="left" vertical="top" wrapText="1"/>
      <protection locked="0"/>
    </xf>
    <xf numFmtId="0" fontId="60" fillId="0" borderId="13" xfId="16" applyFont="1" applyBorder="1" applyAlignment="1" applyProtection="1">
      <alignment horizontal="left" vertical="top"/>
      <protection locked="0"/>
    </xf>
    <xf numFmtId="9" fontId="41" fillId="7" borderId="13" xfId="16" applyNumberFormat="1" applyFont="1" applyFill="1" applyBorder="1" applyAlignment="1" applyProtection="1">
      <alignment horizontal="center" vertical="center"/>
      <protection locked="0"/>
    </xf>
    <xf numFmtId="0" fontId="14" fillId="0" borderId="13" xfId="17" applyFont="1" applyBorder="1" applyAlignment="1" applyProtection="1">
      <alignment horizontal="center" vertical="top" wrapText="1"/>
      <protection locked="0"/>
    </xf>
    <xf numFmtId="0" fontId="78" fillId="15" borderId="24" xfId="16" applyFont="1" applyFill="1" applyBorder="1" applyAlignment="1">
      <alignment horizontal="right" vertical="center" wrapText="1"/>
    </xf>
    <xf numFmtId="0" fontId="33" fillId="15" borderId="12" xfId="16" applyFont="1" applyFill="1" applyBorder="1" applyAlignment="1">
      <alignment horizontal="center" vertical="center" wrapText="1"/>
    </xf>
    <xf numFmtId="0" fontId="33" fillId="15" borderId="11" xfId="16" applyFont="1" applyFill="1" applyBorder="1" applyAlignment="1">
      <alignment horizontal="center" vertical="center" wrapText="1"/>
    </xf>
    <xf numFmtId="0" fontId="24" fillId="15" borderId="12" xfId="16" applyFont="1" applyFill="1" applyBorder="1" applyAlignment="1" applyProtection="1">
      <alignment horizontal="center" vertical="center" wrapText="1"/>
      <protection locked="0"/>
    </xf>
    <xf numFmtId="0" fontId="24" fillId="15" borderId="24" xfId="16" applyFont="1" applyFill="1" applyBorder="1" applyAlignment="1" applyProtection="1">
      <alignment horizontal="center" vertical="center" wrapText="1"/>
      <protection locked="0"/>
    </xf>
    <xf numFmtId="0" fontId="24" fillId="15" borderId="11" xfId="16" applyFont="1" applyFill="1" applyBorder="1" applyAlignment="1" applyProtection="1">
      <alignment horizontal="center" vertical="center" wrapText="1"/>
      <protection locked="0"/>
    </xf>
    <xf numFmtId="0" fontId="24" fillId="15" borderId="12" xfId="16" applyFont="1" applyFill="1" applyBorder="1" applyAlignment="1">
      <alignment horizontal="center" vertical="center" wrapText="1"/>
    </xf>
    <xf numFmtId="0" fontId="24" fillId="15" borderId="24" xfId="16" applyFont="1" applyFill="1" applyBorder="1" applyAlignment="1">
      <alignment horizontal="center" vertical="center" wrapText="1"/>
    </xf>
    <xf numFmtId="0" fontId="24" fillId="15" borderId="11" xfId="16" applyFont="1" applyFill="1" applyBorder="1" applyAlignment="1">
      <alignment horizontal="center" vertical="center" wrapText="1"/>
    </xf>
    <xf numFmtId="0" fontId="36" fillId="0" borderId="12" xfId="16" applyFont="1" applyFill="1" applyBorder="1" applyAlignment="1">
      <alignment horizontal="left" vertical="top" wrapText="1"/>
    </xf>
    <xf numFmtId="0" fontId="36" fillId="0" borderId="11" xfId="16" applyFont="1" applyFill="1" applyBorder="1" applyAlignment="1">
      <alignment horizontal="left" vertical="top" wrapText="1"/>
    </xf>
    <xf numFmtId="0" fontId="19" fillId="2" borderId="12" xfId="16" applyFont="1" applyFill="1" applyBorder="1" applyAlignment="1">
      <alignment horizontal="center" vertical="center" wrapText="1"/>
    </xf>
    <xf numFmtId="0" fontId="19" fillId="2" borderId="11" xfId="16" applyFont="1" applyFill="1" applyBorder="1" applyAlignment="1">
      <alignment horizontal="center" vertical="center" wrapText="1"/>
    </xf>
    <xf numFmtId="0" fontId="24" fillId="0" borderId="8" xfId="16" applyNumberFormat="1" applyFont="1" applyBorder="1" applyAlignment="1" applyProtection="1">
      <alignment horizontal="center" vertical="center" wrapText="1"/>
      <protection locked="0"/>
    </xf>
    <xf numFmtId="0" fontId="24" fillId="0" borderId="9" xfId="16" applyNumberFormat="1" applyFont="1" applyBorder="1" applyAlignment="1" applyProtection="1">
      <alignment horizontal="center" vertical="center" wrapText="1"/>
      <protection locked="0"/>
    </xf>
    <xf numFmtId="0" fontId="24" fillId="0" borderId="5" xfId="16" applyNumberFormat="1" applyFont="1" applyBorder="1" applyAlignment="1" applyProtection="1">
      <alignment horizontal="center" vertical="center" wrapText="1"/>
      <protection locked="0"/>
    </xf>
    <xf numFmtId="0" fontId="58" fillId="13" borderId="25" xfId="16" applyFont="1" applyFill="1" applyBorder="1" applyAlignment="1">
      <alignment horizontal="center" vertical="center"/>
    </xf>
    <xf numFmtId="0" fontId="58" fillId="13" borderId="29" xfId="16" applyFont="1" applyFill="1" applyBorder="1" applyAlignment="1">
      <alignment horizontal="center" vertical="center"/>
    </xf>
    <xf numFmtId="0" fontId="58" fillId="13" borderId="30" xfId="16" applyFont="1" applyFill="1" applyBorder="1" applyAlignment="1">
      <alignment horizontal="center" vertical="center"/>
    </xf>
    <xf numFmtId="0" fontId="42" fillId="18" borderId="12" xfId="16" applyFont="1" applyFill="1" applyBorder="1" applyAlignment="1">
      <alignment vertical="center" wrapText="1"/>
    </xf>
    <xf numFmtId="0" fontId="0" fillId="18" borderId="11" xfId="0" applyFill="1" applyBorder="1" applyAlignment="1">
      <alignment vertical="center" wrapText="1"/>
    </xf>
    <xf numFmtId="0" fontId="42" fillId="7" borderId="12" xfId="16" applyFont="1" applyFill="1" applyBorder="1" applyAlignment="1">
      <alignment vertical="center" wrapText="1"/>
    </xf>
    <xf numFmtId="49" fontId="42" fillId="7" borderId="12" xfId="16" applyNumberFormat="1" applyFont="1" applyFill="1" applyBorder="1" applyAlignment="1">
      <alignment vertical="center" wrapText="1"/>
    </xf>
    <xf numFmtId="49" fontId="0" fillId="0" borderId="11" xfId="0" applyNumberFormat="1" applyBorder="1" applyAlignment="1">
      <alignment vertical="center" wrapText="1"/>
    </xf>
    <xf numFmtId="0" fontId="41" fillId="7" borderId="12" xfId="16" applyFont="1" applyFill="1" applyBorder="1" applyAlignment="1">
      <alignment horizontal="left" vertical="center" wrapText="1"/>
    </xf>
    <xf numFmtId="0" fontId="41" fillId="7" borderId="11" xfId="16" applyFont="1" applyFill="1" applyBorder="1" applyAlignment="1">
      <alignment horizontal="left" vertical="center" wrapText="1"/>
    </xf>
    <xf numFmtId="2" fontId="41" fillId="7" borderId="12" xfId="16" applyNumberFormat="1" applyFont="1" applyFill="1" applyBorder="1" applyAlignment="1" applyProtection="1">
      <alignment horizontal="center" vertical="center"/>
      <protection locked="0"/>
    </xf>
    <xf numFmtId="2" fontId="41" fillId="7" borderId="11" xfId="16" applyNumberFormat="1" applyFont="1" applyFill="1" applyBorder="1" applyAlignment="1" applyProtection="1">
      <alignment horizontal="center" vertical="center"/>
      <protection locked="0"/>
    </xf>
    <xf numFmtId="49" fontId="36" fillId="0" borderId="12" xfId="0" applyNumberFormat="1" applyFont="1" applyBorder="1" applyAlignment="1">
      <alignment horizontal="left" vertical="top" wrapText="1"/>
    </xf>
    <xf numFmtId="49" fontId="36" fillId="0" borderId="11" xfId="0" applyNumberFormat="1" applyFont="1" applyBorder="1" applyAlignment="1">
      <alignment horizontal="left" vertical="top" wrapText="1"/>
    </xf>
    <xf numFmtId="0" fontId="36" fillId="7" borderId="8" xfId="16" applyNumberFormat="1" applyFont="1" applyFill="1" applyBorder="1" applyAlignment="1" applyProtection="1">
      <alignment horizontal="center" vertical="center"/>
      <protection locked="0"/>
    </xf>
    <xf numFmtId="0" fontId="36" fillId="7" borderId="9" xfId="16" applyNumberFormat="1" applyFont="1" applyFill="1" applyBorder="1" applyAlignment="1" applyProtection="1">
      <alignment horizontal="center" vertical="center"/>
      <protection locked="0"/>
    </xf>
    <xf numFmtId="0" fontId="36" fillId="7" borderId="5" xfId="16" applyNumberFormat="1" applyFont="1" applyFill="1" applyBorder="1" applyAlignment="1" applyProtection="1">
      <alignment horizontal="center" vertical="center"/>
      <protection locked="0"/>
    </xf>
    <xf numFmtId="49" fontId="19" fillId="17" borderId="12" xfId="0" applyNumberFormat="1" applyFont="1" applyFill="1" applyBorder="1" applyAlignment="1">
      <alignment horizontal="left" vertical="top" wrapText="1"/>
    </xf>
    <xf numFmtId="49" fontId="19" fillId="17" borderId="24" xfId="0" applyNumberFormat="1" applyFont="1" applyFill="1" applyBorder="1" applyAlignment="1">
      <alignment horizontal="left" vertical="top" wrapText="1"/>
    </xf>
    <xf numFmtId="49" fontId="19" fillId="17" borderId="33" xfId="0" applyNumberFormat="1" applyFont="1" applyFill="1" applyBorder="1" applyAlignment="1">
      <alignment horizontal="left" vertical="top" wrapText="1"/>
    </xf>
    <xf numFmtId="0" fontId="41" fillId="17" borderId="13" xfId="16" applyFont="1" applyFill="1" applyBorder="1" applyAlignment="1">
      <alignment horizontal="left" vertical="center" wrapText="1"/>
    </xf>
    <xf numFmtId="0" fontId="61" fillId="16" borderId="12" xfId="0" applyFont="1" applyFill="1" applyBorder="1" applyAlignment="1" applyProtection="1">
      <alignment horizontal="center" vertical="center" wrapText="1"/>
    </xf>
    <xf numFmtId="0" fontId="3" fillId="16" borderId="24" xfId="0" applyFont="1" applyFill="1" applyBorder="1" applyAlignment="1" applyProtection="1">
      <alignment horizontal="center" vertical="center" wrapText="1"/>
    </xf>
    <xf numFmtId="0" fontId="3" fillId="16" borderId="11" xfId="0" applyFont="1" applyFill="1" applyBorder="1" applyAlignment="1" applyProtection="1">
      <alignment horizontal="center" vertical="center" wrapText="1"/>
    </xf>
    <xf numFmtId="0" fontId="33" fillId="16" borderId="12" xfId="16" applyFont="1" applyFill="1" applyBorder="1" applyAlignment="1" applyProtection="1">
      <alignment horizontal="center" vertical="center" wrapText="1"/>
    </xf>
    <xf numFmtId="0" fontId="33" fillId="16" borderId="11" xfId="16" applyFont="1" applyFill="1" applyBorder="1" applyAlignment="1" applyProtection="1">
      <alignment horizontal="center" vertical="center" wrapText="1"/>
    </xf>
    <xf numFmtId="0" fontId="24" fillId="16" borderId="12" xfId="16" applyFont="1" applyFill="1" applyBorder="1" applyAlignment="1" applyProtection="1">
      <alignment horizontal="center" vertical="center" wrapText="1"/>
      <protection locked="0"/>
    </xf>
    <xf numFmtId="0" fontId="24" fillId="16" borderId="24" xfId="16" applyFont="1" applyFill="1" applyBorder="1" applyAlignment="1" applyProtection="1">
      <alignment horizontal="center" vertical="center" wrapText="1"/>
      <protection locked="0"/>
    </xf>
    <xf numFmtId="0" fontId="24" fillId="16" borderId="11" xfId="16" applyFont="1" applyFill="1" applyBorder="1" applyAlignment="1" applyProtection="1">
      <alignment horizontal="center" vertical="center" wrapText="1"/>
      <protection locked="0"/>
    </xf>
    <xf numFmtId="0" fontId="36" fillId="0" borderId="12" xfId="16" applyFont="1" applyFill="1" applyBorder="1" applyAlignment="1" applyProtection="1">
      <alignment horizontal="left" vertical="top" wrapText="1"/>
    </xf>
    <xf numFmtId="0" fontId="0" fillId="0" borderId="11" xfId="0" applyFont="1" applyBorder="1" applyAlignment="1" applyProtection="1">
      <alignment horizontal="left" vertical="top"/>
    </xf>
    <xf numFmtId="49" fontId="36" fillId="0" borderId="12" xfId="0" applyNumberFormat="1" applyFont="1" applyBorder="1" applyAlignment="1" applyProtection="1">
      <alignment horizontal="left" vertical="top" wrapText="1"/>
    </xf>
    <xf numFmtId="49" fontId="36" fillId="0" borderId="11" xfId="0" applyNumberFormat="1" applyFont="1" applyBorder="1" applyAlignment="1" applyProtection="1">
      <alignment horizontal="left" vertical="top" wrapText="1"/>
    </xf>
    <xf numFmtId="0" fontId="61" fillId="16" borderId="13" xfId="16" applyFont="1" applyFill="1" applyBorder="1" applyAlignment="1" applyProtection="1">
      <alignment horizontal="center" vertical="center"/>
    </xf>
    <xf numFmtId="0" fontId="83" fillId="16" borderId="13" xfId="16" applyFont="1" applyFill="1" applyBorder="1" applyAlignment="1" applyProtection="1">
      <alignment horizontal="center" vertical="center"/>
    </xf>
    <xf numFmtId="0" fontId="24" fillId="16" borderId="12" xfId="16" applyFont="1" applyFill="1" applyBorder="1" applyAlignment="1" applyProtection="1">
      <alignment horizontal="center" vertical="center" wrapText="1"/>
    </xf>
    <xf numFmtId="0" fontId="24" fillId="16" borderId="24" xfId="16" applyFont="1" applyFill="1" applyBorder="1" applyAlignment="1" applyProtection="1">
      <alignment horizontal="center" vertical="center" wrapText="1"/>
    </xf>
    <xf numFmtId="0" fontId="24" fillId="16" borderId="11" xfId="16" applyFont="1" applyFill="1" applyBorder="1" applyAlignment="1" applyProtection="1">
      <alignment horizontal="center" vertical="center" wrapText="1"/>
    </xf>
    <xf numFmtId="0" fontId="0" fillId="0" borderId="24" xfId="0" applyBorder="1" applyAlignment="1" applyProtection="1">
      <alignment horizontal="left" vertical="top" wrapText="1"/>
    </xf>
    <xf numFmtId="0" fontId="0" fillId="0" borderId="24" xfId="0" applyBorder="1" applyAlignment="1" applyProtection="1"/>
    <xf numFmtId="0" fontId="0" fillId="0" borderId="11" xfId="0" applyBorder="1" applyAlignment="1" applyProtection="1"/>
    <xf numFmtId="49" fontId="0" fillId="0" borderId="11" xfId="0" applyNumberFormat="1" applyBorder="1" applyAlignment="1" applyProtection="1">
      <alignment horizontal="left" vertical="top" wrapText="1"/>
    </xf>
    <xf numFmtId="49" fontId="49" fillId="0" borderId="12" xfId="0" applyNumberFormat="1" applyFont="1" applyBorder="1" applyAlignment="1" applyProtection="1">
      <alignment horizontal="right" vertical="center" wrapText="1"/>
    </xf>
    <xf numFmtId="0" fontId="47" fillId="0" borderId="24" xfId="0" applyFont="1" applyBorder="1" applyAlignment="1" applyProtection="1">
      <alignment horizontal="right" vertical="center" wrapText="1"/>
    </xf>
    <xf numFmtId="0" fontId="0" fillId="0" borderId="11" xfId="0" applyBorder="1" applyAlignment="1" applyProtection="1">
      <alignment horizontal="right" vertical="center"/>
    </xf>
    <xf numFmtId="49" fontId="36" fillId="0" borderId="12" xfId="0" applyNumberFormat="1"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9" fontId="36" fillId="0" borderId="12" xfId="16" applyNumberFormat="1" applyFont="1" applyFill="1" applyBorder="1" applyAlignment="1" applyProtection="1">
      <alignment horizontal="left" vertical="center" wrapText="1"/>
      <protection locked="0"/>
    </xf>
    <xf numFmtId="0" fontId="67" fillId="0" borderId="24" xfId="0" applyFont="1" applyBorder="1" applyAlignment="1" applyProtection="1">
      <alignment horizontal="left" vertical="center"/>
      <protection locked="0"/>
    </xf>
    <xf numFmtId="0" fontId="67" fillId="0" borderId="11" xfId="0" applyFont="1" applyBorder="1" applyAlignment="1" applyProtection="1">
      <alignment horizontal="left" vertical="center"/>
      <protection locked="0"/>
    </xf>
    <xf numFmtId="0" fontId="19" fillId="2" borderId="12" xfId="16" applyFont="1" applyFill="1" applyBorder="1" applyAlignment="1" applyProtection="1">
      <alignment horizontal="center" vertical="center" wrapText="1"/>
    </xf>
    <xf numFmtId="0" fontId="19" fillId="2" borderId="11" xfId="16" applyFont="1" applyFill="1" applyBorder="1" applyAlignment="1" applyProtection="1">
      <alignment horizontal="center" vertical="center" wrapText="1"/>
    </xf>
    <xf numFmtId="0" fontId="61" fillId="0" borderId="24" xfId="16" applyFont="1" applyBorder="1" applyAlignment="1" applyProtection="1">
      <alignment horizontal="left" vertical="center"/>
    </xf>
    <xf numFmtId="0" fontId="61" fillId="0" borderId="11" xfId="16" applyFont="1" applyBorder="1" applyAlignment="1" applyProtection="1">
      <alignment horizontal="left" vertical="center"/>
    </xf>
    <xf numFmtId="0" fontId="78" fillId="16" borderId="24" xfId="16" applyFont="1" applyFill="1" applyBorder="1" applyAlignment="1" applyProtection="1">
      <alignment horizontal="right" vertical="center" wrapText="1"/>
    </xf>
    <xf numFmtId="0" fontId="80" fillId="16" borderId="12" xfId="16" applyFont="1" applyFill="1" applyBorder="1" applyAlignment="1" applyProtection="1">
      <alignment horizontal="right" vertical="center" wrapText="1"/>
    </xf>
    <xf numFmtId="0" fontId="81" fillId="16" borderId="24" xfId="0" applyFont="1" applyFill="1" applyBorder="1" applyAlignment="1" applyProtection="1">
      <alignment horizontal="right" vertical="center"/>
    </xf>
    <xf numFmtId="2" fontId="58" fillId="16" borderId="24" xfId="16" applyNumberFormat="1" applyFont="1" applyFill="1" applyBorder="1" applyAlignment="1" applyProtection="1">
      <alignment horizontal="center" vertical="center"/>
    </xf>
    <xf numFmtId="0" fontId="74" fillId="16" borderId="24" xfId="0" applyFont="1" applyFill="1" applyBorder="1" applyAlignment="1" applyProtection="1">
      <alignment horizontal="center" vertical="center"/>
    </xf>
    <xf numFmtId="0" fontId="74" fillId="16" borderId="11" xfId="0" applyFont="1" applyFill="1" applyBorder="1" applyAlignment="1" applyProtection="1">
      <alignment horizontal="center" vertical="center"/>
    </xf>
    <xf numFmtId="49" fontId="49" fillId="7" borderId="12" xfId="16" applyNumberFormat="1" applyFont="1" applyFill="1" applyBorder="1" applyAlignment="1" applyProtection="1">
      <alignment horizontal="right" vertical="center" wrapText="1"/>
    </xf>
    <xf numFmtId="0" fontId="0" fillId="0" borderId="24" xfId="0" applyBorder="1" applyAlignment="1" applyProtection="1">
      <alignment horizontal="right"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77" fillId="9" borderId="23" xfId="0" applyFont="1" applyFill="1" applyBorder="1" applyAlignment="1">
      <alignment horizontal="left" vertical="top" wrapText="1"/>
    </xf>
    <xf numFmtId="0" fontId="77" fillId="9" borderId="0" xfId="0" applyFont="1" applyFill="1" applyAlignment="1">
      <alignment horizontal="left" vertical="top"/>
    </xf>
    <xf numFmtId="0" fontId="33" fillId="0" borderId="19" xfId="0" applyFont="1" applyBorder="1" applyAlignment="1">
      <alignment horizontal="center" vertical="center" wrapText="1"/>
    </xf>
    <xf numFmtId="0" fontId="33" fillId="0" borderId="17" xfId="0" applyFont="1" applyBorder="1" applyAlignment="1">
      <alignment horizontal="center" vertical="center" wrapText="1"/>
    </xf>
    <xf numFmtId="0" fontId="47" fillId="7" borderId="15" xfId="0" applyFont="1" applyFill="1" applyBorder="1" applyAlignment="1">
      <alignment horizontal="left" vertical="top" wrapText="1"/>
    </xf>
    <xf numFmtId="0" fontId="47" fillId="7" borderId="23" xfId="0" applyFont="1" applyFill="1" applyBorder="1" applyAlignment="1">
      <alignment horizontal="left" vertical="top" wrapText="1"/>
    </xf>
    <xf numFmtId="0" fontId="58" fillId="0" borderId="0" xfId="0" applyFont="1" applyAlignment="1">
      <alignment horizontal="center" vertical="center"/>
    </xf>
    <xf numFmtId="49" fontId="33" fillId="15" borderId="8" xfId="0" applyNumberFormat="1" applyFont="1" applyFill="1" applyBorder="1" applyAlignment="1">
      <alignment horizontal="center" vertical="center" wrapText="1"/>
    </xf>
    <xf numFmtId="49" fontId="33" fillId="15" borderId="9" xfId="0" applyNumberFormat="1" applyFont="1" applyFill="1" applyBorder="1" applyAlignment="1">
      <alignment horizontal="center" vertical="center" wrapText="1"/>
    </xf>
    <xf numFmtId="49" fontId="33" fillId="15" borderId="5" xfId="0" applyNumberFormat="1" applyFont="1" applyFill="1" applyBorder="1" applyAlignment="1">
      <alignment horizontal="center" vertical="center" wrapText="1"/>
    </xf>
    <xf numFmtId="0" fontId="33" fillId="0" borderId="7" xfId="0" applyFont="1" applyBorder="1" applyAlignment="1">
      <alignment horizontal="center" vertical="center" wrapText="1"/>
    </xf>
    <xf numFmtId="49" fontId="36" fillId="0" borderId="7" xfId="0" applyNumberFormat="1" applyFont="1" applyBorder="1" applyAlignment="1">
      <alignment vertical="center" wrapText="1"/>
    </xf>
    <xf numFmtId="0" fontId="24" fillId="2" borderId="7" xfId="0" applyFont="1" applyFill="1" applyBorder="1" applyAlignment="1">
      <alignment horizontal="center" vertical="center" wrapText="1"/>
    </xf>
    <xf numFmtId="49" fontId="36" fillId="0" borderId="7" xfId="0" applyNumberFormat="1" applyFont="1" applyBorder="1" applyAlignment="1">
      <alignment horizontal="left" vertical="center" wrapText="1"/>
    </xf>
    <xf numFmtId="0" fontId="36" fillId="0" borderId="7" xfId="0" applyFont="1" applyBorder="1" applyAlignment="1">
      <alignment horizontal="center" vertical="center" wrapText="1"/>
    </xf>
    <xf numFmtId="0" fontId="36" fillId="2" borderId="7" xfId="0" applyFont="1" applyFill="1" applyBorder="1" applyAlignment="1">
      <alignment horizontal="center" vertical="center" wrapText="1"/>
    </xf>
    <xf numFmtId="49" fontId="36" fillId="0" borderId="17" xfId="0" applyNumberFormat="1" applyFont="1" applyBorder="1" applyAlignment="1">
      <alignment horizontal="left" vertical="center" wrapText="1"/>
    </xf>
    <xf numFmtId="0" fontId="33" fillId="0" borderId="18" xfId="0" applyFont="1" applyBorder="1" applyAlignment="1">
      <alignment horizontal="center" vertical="center" wrapText="1"/>
    </xf>
    <xf numFmtId="0" fontId="33" fillId="0" borderId="27" xfId="0" applyFont="1" applyBorder="1" applyAlignment="1">
      <alignment horizontal="center" vertical="center" wrapText="1"/>
    </xf>
    <xf numFmtId="0" fontId="0" fillId="0" borderId="17" xfId="0" applyBorder="1" applyAlignment="1">
      <alignment horizontal="center" vertical="center" wrapText="1"/>
    </xf>
    <xf numFmtId="0" fontId="33" fillId="16" borderId="8" xfId="0" applyFont="1" applyFill="1" applyBorder="1" applyAlignment="1">
      <alignment horizontal="center" vertical="center" wrapText="1"/>
    </xf>
    <xf numFmtId="0" fontId="33" fillId="16" borderId="9" xfId="0" applyFont="1" applyFill="1" applyBorder="1" applyAlignment="1">
      <alignment horizontal="center" vertical="center" wrapText="1"/>
    </xf>
    <xf numFmtId="0" fontId="33" fillId="16" borderId="5" xfId="0" applyFont="1" applyFill="1" applyBorder="1" applyAlignment="1">
      <alignment horizontal="center" vertical="center" wrapText="1"/>
    </xf>
    <xf numFmtId="0" fontId="36" fillId="0" borderId="18" xfId="0" applyFont="1" applyBorder="1" applyAlignment="1">
      <alignment vertical="center" wrapText="1"/>
    </xf>
    <xf numFmtId="0" fontId="49" fillId="0" borderId="17" xfId="0" applyFont="1" applyFill="1" applyBorder="1" applyAlignment="1">
      <alignment horizontal="left" vertical="center" wrapText="1"/>
    </xf>
    <xf numFmtId="0" fontId="49" fillId="0" borderId="14" xfId="0" applyFont="1" applyFill="1" applyBorder="1" applyAlignment="1">
      <alignment horizontal="left" vertical="center" wrapText="1"/>
    </xf>
    <xf numFmtId="0" fontId="49" fillId="0" borderId="18" xfId="0" applyFont="1" applyFill="1" applyBorder="1" applyAlignment="1">
      <alignment horizontal="left" vertical="center" wrapText="1"/>
    </xf>
    <xf numFmtId="0" fontId="49" fillId="0" borderId="10" xfId="0" applyFont="1" applyFill="1" applyBorder="1" applyAlignment="1">
      <alignment horizontal="left" vertical="center" wrapText="1"/>
    </xf>
    <xf numFmtId="49" fontId="36" fillId="0" borderId="8" xfId="0" applyNumberFormat="1" applyFont="1" applyBorder="1" applyAlignment="1">
      <alignment horizontal="left" vertical="center" wrapText="1"/>
    </xf>
    <xf numFmtId="0" fontId="0" fillId="0" borderId="5" xfId="0" applyBorder="1" applyAlignment="1">
      <alignment horizontal="left" vertical="center" wrapText="1"/>
    </xf>
  </cellXfs>
  <cellStyles count="18">
    <cellStyle name="Attendance Totals" xfId="7" xr:uid="{00000000-0005-0000-0000-000000000000}"/>
    <cellStyle name="Birthdate" xfId="4" xr:uid="{00000000-0005-0000-0000-000001000000}"/>
    <cellStyle name="Month" xfId="6" xr:uid="{00000000-0005-0000-0000-000002000000}"/>
    <cellStyle name="Normal" xfId="0" builtinId="0" customBuiltin="1"/>
    <cellStyle name="Normal 2" xfId="12" xr:uid="{00000000-0005-0000-0000-000004000000}"/>
    <cellStyle name="Normal 2 2" xfId="13" xr:uid="{00000000-0005-0000-0000-000005000000}"/>
    <cellStyle name="Normal 2 2 2" xfId="15" xr:uid="{00000000-0005-0000-0000-000006000000}"/>
    <cellStyle name="Normal 2 2 2 2" xfId="17" xr:uid="{00000000-0005-0000-0000-000007000000}"/>
    <cellStyle name="Normal 2 3" xfId="14" xr:uid="{00000000-0005-0000-0000-000008000000}"/>
    <cellStyle name="Normal 2 3 2" xfId="16" xr:uid="{00000000-0005-0000-0000-000009000000}"/>
    <cellStyle name="Phone Number" xfId="5" xr:uid="{00000000-0005-0000-0000-00000A000000}"/>
    <cellStyle name="Student Information" xfId="2" xr:uid="{00000000-0005-0000-0000-00000B000000}"/>
    <cellStyle name="Student Information - user entered" xfId="3" xr:uid="{00000000-0005-0000-0000-00000C000000}"/>
    <cellStyle name="Titre" xfId="1" builtinId="15" customBuiltin="1"/>
    <cellStyle name="Titre 1" xfId="10" builtinId="16" customBuiltin="1"/>
    <cellStyle name="Titre 2" xfId="11" builtinId="17" customBuiltin="1"/>
    <cellStyle name="Weekday" xfId="8" xr:uid="{00000000-0005-0000-0000-000010000000}"/>
    <cellStyle name="Weekend" xfId="9" xr:uid="{00000000-0005-0000-0000-000011000000}"/>
  </cellStyles>
  <dxfs count="10">
    <dxf>
      <fill>
        <patternFill>
          <bgColor theme="4" tint="0.79998168889431442"/>
        </patternFill>
      </fill>
    </dxf>
    <dxf>
      <fill>
        <patternFill patternType="none">
          <fgColor indexed="64"/>
          <bgColor auto="1"/>
        </patternFill>
      </fill>
    </dxf>
    <dxf>
      <font>
        <b/>
        <i/>
      </font>
      <border>
        <top style="double">
          <color theme="1"/>
        </top>
      </border>
    </dxf>
    <dxf>
      <font>
        <b/>
        <i val="0"/>
        <color theme="0"/>
      </font>
      <fill>
        <patternFill>
          <bgColor theme="4"/>
        </patternFill>
      </fill>
      <border>
        <left style="thin">
          <color theme="3"/>
        </left>
        <right style="thin">
          <color theme="3"/>
        </right>
        <top style="thin">
          <color theme="4" tint="-0.499984740745262"/>
        </top>
        <bottom style="medium">
          <color theme="4" tint="-0.499984740745262"/>
        </bottom>
        <vertical style="thin">
          <color theme="3"/>
        </vertical>
        <horizontal style="thin">
          <color theme="3"/>
        </horizontal>
      </border>
    </dxf>
    <dxf>
      <font>
        <color theme="3" tint="-0.24994659260841701"/>
      </font>
      <border>
        <left style="thin">
          <color theme="3" tint="0.59996337778862885"/>
        </left>
        <right style="thin">
          <color theme="3" tint="0.59996337778862885"/>
        </right>
        <top style="thin">
          <color theme="3" tint="0.59996337778862885"/>
        </top>
        <bottom style="thin">
          <color theme="3" tint="0.59996337778862885"/>
        </bottom>
        <vertical style="thin">
          <color theme="3" tint="0.59996337778862885"/>
        </vertical>
        <horizontal style="thin">
          <color theme="3" tint="0.59996337778862885"/>
        </horizontal>
      </border>
    </dxf>
    <dxf>
      <fill>
        <patternFill>
          <bgColor theme="4" tint="0.79998168889431442"/>
        </patternFill>
      </fill>
    </dxf>
    <dxf>
      <fill>
        <patternFill patternType="none">
          <fgColor indexed="64"/>
          <bgColor auto="1"/>
        </patternFill>
      </fill>
    </dxf>
    <dxf>
      <font>
        <b val="0"/>
        <i val="0"/>
        <strike val="0"/>
      </font>
      <border>
        <top style="double">
          <color theme="1"/>
        </top>
      </border>
    </dxf>
    <dxf>
      <font>
        <color theme="1"/>
      </font>
      <fill>
        <patternFill>
          <bgColor theme="4" tint="0.79998168889431442"/>
        </patternFill>
      </fill>
      <border>
        <left style="thin">
          <color theme="3"/>
        </left>
        <right style="thin">
          <color theme="3"/>
        </right>
        <top style="medium">
          <color theme="3"/>
        </top>
        <bottom style="thin">
          <color theme="3"/>
        </bottom>
        <vertical style="thin">
          <color theme="3"/>
        </vertical>
        <horizontal style="thin">
          <color theme="3"/>
        </horizontal>
      </border>
    </dxf>
    <dxf>
      <font>
        <color theme="1"/>
      </font>
      <border>
        <left style="thin">
          <color theme="3" tint="0.59996337778862885"/>
        </left>
        <right style="thin">
          <color theme="3" tint="0.59996337778862885"/>
        </right>
        <top style="thin">
          <color theme="3" tint="0.59996337778862885"/>
        </top>
        <bottom style="thin">
          <color theme="3" tint="0.59996337778862885"/>
        </bottom>
        <vertical style="thin">
          <color theme="3" tint="0.59996337778862885"/>
        </vertical>
        <horizontal style="thin">
          <color theme="3" tint="0.59996337778862885"/>
        </horizontal>
      </border>
    </dxf>
  </dxfs>
  <tableStyles count="2" defaultTableStyle="TableStyleMedium2" defaultPivotStyle="PivotStyleLight16">
    <tableStyle name="Employee Absence Table" pivot="0" count="5" xr9:uid="{00000000-0011-0000-FFFF-FFFF00000000}">
      <tableStyleElement type="wholeTable" dxfId="9"/>
      <tableStyleElement type="headerRow" dxfId="8"/>
      <tableStyleElement type="totalRow" dxfId="7"/>
      <tableStyleElement type="firstRowStripe" dxfId="6"/>
      <tableStyleElement type="secondRowStripe" dxfId="5"/>
    </tableStyle>
    <tableStyle name="Student List" pivot="0" count="5" xr9:uid="{00000000-0011-0000-FFFF-FFFF01000000}">
      <tableStyleElement type="wholeTable" dxfId="4"/>
      <tableStyleElement type="headerRow" dxfId="3"/>
      <tableStyleElement type="totalRow" dxfId="2"/>
      <tableStyleElement type="firstRowStripe" dxfId="1"/>
      <tableStyleElement type="secondRowStripe" dxfId="0"/>
    </tableStyle>
  </tableStyles>
  <colors>
    <mruColors>
      <color rgb="FFEBF4CC"/>
      <color rgb="FFF0D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Student Attendance Record">
      <a:dk1>
        <a:sysClr val="windowText" lastClr="000000"/>
      </a:dk1>
      <a:lt1>
        <a:sysClr val="window" lastClr="FFFFFF"/>
      </a:lt1>
      <a:dk2>
        <a:srgbClr val="645050"/>
      </a:dk2>
      <a:lt2>
        <a:srgbClr val="FAF0DC"/>
      </a:lt2>
      <a:accent1>
        <a:srgbClr val="4BACC6"/>
      </a:accent1>
      <a:accent2>
        <a:srgbClr val="FFD264"/>
      </a:accent2>
      <a:accent3>
        <a:srgbClr val="FF9354"/>
      </a:accent3>
      <a:accent4>
        <a:srgbClr val="B4D23C"/>
      </a:accent4>
      <a:accent5>
        <a:srgbClr val="AE701E"/>
      </a:accent5>
      <a:accent6>
        <a:srgbClr val="003CC9"/>
      </a:accent6>
      <a:hlink>
        <a:srgbClr val="457CFF"/>
      </a:hlink>
      <a:folHlink>
        <a:srgbClr val="EDC796"/>
      </a:folHlink>
    </a:clrScheme>
    <a:fontScheme name="Student Attendance Record">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0"/>
  <sheetViews>
    <sheetView topLeftCell="A10" zoomScaleNormal="100" workbookViewId="0">
      <selection activeCell="I4" sqref="I4"/>
    </sheetView>
  </sheetViews>
  <sheetFormatPr baseColWidth="10" defaultRowHeight="13.5" x14ac:dyDescent="0.25"/>
  <cols>
    <col min="1" max="1" width="19.5703125" customWidth="1"/>
    <col min="2" max="2" width="50.85546875" customWidth="1"/>
    <col min="3" max="3" width="3.85546875" customWidth="1"/>
    <col min="5" max="5" width="4.7109375" customWidth="1"/>
    <col min="6" max="6" width="12.7109375" customWidth="1"/>
    <col min="7" max="7" width="10.85546875" customWidth="1"/>
    <col min="8" max="8" width="7.7109375" customWidth="1"/>
  </cols>
  <sheetData>
    <row r="1" spans="1:7" ht="24" customHeight="1" x14ac:dyDescent="0.25">
      <c r="A1" s="196" t="s">
        <v>500</v>
      </c>
      <c r="B1" s="196"/>
      <c r="F1" s="182" t="s">
        <v>461</v>
      </c>
      <c r="G1" s="183" t="s">
        <v>468</v>
      </c>
    </row>
    <row r="3" spans="1:7" x14ac:dyDescent="0.25">
      <c r="A3" s="205" t="s">
        <v>331</v>
      </c>
      <c r="B3" s="199"/>
      <c r="C3" s="200"/>
      <c r="D3" s="200"/>
      <c r="E3" s="200"/>
      <c r="F3" s="200"/>
      <c r="G3" s="201"/>
    </row>
    <row r="4" spans="1:7" ht="33.75" customHeight="1" x14ac:dyDescent="0.25">
      <c r="A4" s="205"/>
      <c r="B4" s="202"/>
      <c r="C4" s="203"/>
      <c r="D4" s="203"/>
      <c r="E4" s="203"/>
      <c r="F4" s="203"/>
      <c r="G4" s="204"/>
    </row>
    <row r="6" spans="1:7" ht="73.5" customHeight="1" x14ac:dyDescent="0.25">
      <c r="A6" s="198" t="s">
        <v>479</v>
      </c>
      <c r="B6" s="198"/>
      <c r="C6" s="198"/>
      <c r="D6" s="198"/>
      <c r="E6" s="198"/>
      <c r="F6" s="198"/>
      <c r="G6" s="198"/>
    </row>
    <row r="7" spans="1:7" ht="15.6" customHeight="1" x14ac:dyDescent="0.25">
      <c r="A7" s="29"/>
      <c r="D7" s="32"/>
    </row>
    <row r="8" spans="1:7" ht="18" x14ac:dyDescent="0.25">
      <c r="B8" s="38"/>
      <c r="D8" s="31"/>
    </row>
    <row r="9" spans="1:7" ht="15" x14ac:dyDescent="0.25">
      <c r="A9" s="33"/>
    </row>
    <row r="10" spans="1:7" ht="33.6" customHeight="1" x14ac:dyDescent="0.25">
      <c r="A10" s="184" t="s">
        <v>332</v>
      </c>
      <c r="B10" s="197" t="s">
        <v>483</v>
      </c>
      <c r="C10" s="197"/>
      <c r="D10" s="197"/>
      <c r="E10" s="197"/>
      <c r="F10" s="197"/>
      <c r="G10" s="197"/>
    </row>
    <row r="11" spans="1:7" ht="15.75" x14ac:dyDescent="0.25">
      <c r="A11" s="29"/>
    </row>
    <row r="12" spans="1:7" ht="27" customHeight="1" x14ac:dyDescent="0.25">
      <c r="A12" s="34"/>
      <c r="D12" s="185" t="s">
        <v>334</v>
      </c>
      <c r="E12" s="186" t="s">
        <v>335</v>
      </c>
      <c r="F12" s="187" t="s">
        <v>482</v>
      </c>
      <c r="G12" s="51"/>
    </row>
    <row r="13" spans="1:7" ht="48.6" customHeight="1" x14ac:dyDescent="0.25">
      <c r="A13" s="35" t="s">
        <v>360</v>
      </c>
      <c r="B13" s="36" t="s">
        <v>480</v>
      </c>
      <c r="D13" s="146">
        <f>'EP1'!G50</f>
        <v>0</v>
      </c>
      <c r="E13" s="177">
        <v>13</v>
      </c>
      <c r="F13" s="180">
        <f xml:space="preserve"> CEILING(D13*13,0.5)</f>
        <v>0</v>
      </c>
      <c r="G13" s="181" t="s">
        <v>361</v>
      </c>
    </row>
    <row r="14" spans="1:7" ht="71.25" customHeight="1" x14ac:dyDescent="0.25">
      <c r="A14" s="37" t="s">
        <v>333</v>
      </c>
      <c r="B14" s="36" t="s">
        <v>481</v>
      </c>
      <c r="D14" s="146">
        <f>'EP2 Grille'!G22</f>
        <v>0</v>
      </c>
      <c r="E14" s="177">
        <v>3</v>
      </c>
      <c r="F14" s="180">
        <f>CEILING(D14*3,0.5)</f>
        <v>0</v>
      </c>
      <c r="G14" s="181" t="s">
        <v>420</v>
      </c>
    </row>
    <row r="15" spans="1:7" ht="21" thickBot="1" x14ac:dyDescent="0.3">
      <c r="A15" s="34"/>
      <c r="D15" s="51"/>
      <c r="E15" s="51"/>
      <c r="F15" s="51"/>
      <c r="G15" s="51"/>
    </row>
    <row r="16" spans="1:7" ht="21" thickBot="1" x14ac:dyDescent="0.3">
      <c r="A16" s="34"/>
      <c r="B16" s="39" t="s">
        <v>337</v>
      </c>
      <c r="D16" s="51"/>
      <c r="E16" s="51"/>
      <c r="F16" s="178">
        <f>SUM(F13:F14)</f>
        <v>0</v>
      </c>
      <c r="G16" s="179" t="s">
        <v>460</v>
      </c>
    </row>
    <row r="17" spans="1:1" ht="20.25" x14ac:dyDescent="0.25">
      <c r="A17" s="34"/>
    </row>
    <row r="18" spans="1:1" x14ac:dyDescent="0.25">
      <c r="A18" s="28" t="s">
        <v>478</v>
      </c>
    </row>
    <row r="19" spans="1:1" ht="15" x14ac:dyDescent="0.25">
      <c r="A19" s="33"/>
    </row>
    <row r="20" spans="1:1" x14ac:dyDescent="0.25">
      <c r="A20" s="28"/>
    </row>
  </sheetData>
  <sheetProtection selectLockedCells="1"/>
  <mergeCells count="5">
    <mergeCell ref="A1:B1"/>
    <mergeCell ref="B10:G10"/>
    <mergeCell ref="A6:G6"/>
    <mergeCell ref="B3:G4"/>
    <mergeCell ref="A3:A4"/>
  </mergeCells>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Q55"/>
  <sheetViews>
    <sheetView zoomScale="70" zoomScaleNormal="70" workbookViewId="0">
      <selection activeCell="E35" sqref="E35"/>
    </sheetView>
  </sheetViews>
  <sheetFormatPr baseColWidth="10" defaultColWidth="11.140625" defaultRowHeight="16.5" x14ac:dyDescent="0.3"/>
  <cols>
    <col min="1" max="1" width="38.7109375" style="60" customWidth="1"/>
    <col min="2" max="2" width="52" style="60" customWidth="1"/>
    <col min="3" max="3" width="9" style="71" customWidth="1"/>
    <col min="4" max="4" width="7" style="71" customWidth="1"/>
    <col min="5" max="7" width="7" style="72" customWidth="1"/>
    <col min="8" max="8" width="16" style="72" customWidth="1"/>
    <col min="9" max="9" width="8.7109375" style="151" customWidth="1"/>
    <col min="10" max="10" width="0.140625" style="151" hidden="1" customWidth="1"/>
    <col min="11" max="11" width="6.28515625" style="60" hidden="1" customWidth="1"/>
    <col min="12" max="12" width="5.42578125" style="60" hidden="1" customWidth="1"/>
    <col min="13" max="13" width="9.85546875" style="60" hidden="1" customWidth="1"/>
    <col min="14" max="14" width="9.140625" style="60" hidden="1" customWidth="1"/>
    <col min="15" max="15" width="10" style="60" hidden="1" customWidth="1"/>
    <col min="16" max="16" width="8" style="60" hidden="1" customWidth="1"/>
    <col min="17" max="17" width="10.5703125" style="60" hidden="1" customWidth="1"/>
    <col min="18" max="16384" width="11.140625" style="60"/>
  </cols>
  <sheetData>
    <row r="1" spans="1:14" ht="21" customHeight="1" x14ac:dyDescent="0.3">
      <c r="A1" s="269" t="s">
        <v>443</v>
      </c>
      <c r="B1" s="270"/>
      <c r="C1" s="271" t="str">
        <f>'Dossier élève, apprenti'!G1</f>
        <v>à préciser</v>
      </c>
      <c r="D1" s="272"/>
      <c r="E1" s="272"/>
      <c r="F1" s="272"/>
      <c r="G1" s="272"/>
      <c r="H1" s="273"/>
    </row>
    <row r="2" spans="1:14" ht="30" customHeight="1" x14ac:dyDescent="0.3">
      <c r="A2" s="269" t="s">
        <v>485</v>
      </c>
      <c r="B2" s="270"/>
      <c r="C2" s="274" t="s">
        <v>362</v>
      </c>
      <c r="D2" s="275"/>
      <c r="E2" s="276"/>
      <c r="F2" s="104" t="s">
        <v>422</v>
      </c>
      <c r="G2" s="105"/>
      <c r="H2" s="105"/>
    </row>
    <row r="3" spans="1:14" ht="17.25" thickBot="1" x14ac:dyDescent="0.35">
      <c r="A3" s="61"/>
      <c r="B3" s="61"/>
      <c r="C3" s="62"/>
      <c r="D3" s="62"/>
      <c r="E3" s="63"/>
      <c r="F3" s="64"/>
      <c r="G3" s="64"/>
      <c r="H3" s="64"/>
    </row>
    <row r="4" spans="1:14" ht="29.25" customHeight="1" thickBot="1" x14ac:dyDescent="0.35">
      <c r="A4" s="65" t="s">
        <v>363</v>
      </c>
      <c r="B4" s="281" t="str">
        <f>'Dossier élève, apprenti'!B10</f>
        <v>Nom et prénom à préciser dans l'onglet dossier</v>
      </c>
      <c r="C4" s="282"/>
      <c r="D4" s="282"/>
      <c r="E4" s="282"/>
      <c r="F4" s="282"/>
      <c r="G4" s="282"/>
      <c r="H4" s="283"/>
    </row>
    <row r="5" spans="1:14" ht="21" customHeight="1" x14ac:dyDescent="0.3">
      <c r="A5" s="284" t="s">
        <v>423</v>
      </c>
      <c r="B5" s="285"/>
      <c r="C5" s="285"/>
      <c r="D5" s="285"/>
      <c r="E5" s="285"/>
      <c r="F5" s="285"/>
      <c r="G5" s="285"/>
      <c r="H5" s="286"/>
    </row>
    <row r="6" spans="1:14" ht="18" customHeight="1" x14ac:dyDescent="0.3">
      <c r="A6" s="279" t="s">
        <v>486</v>
      </c>
      <c r="B6" s="280"/>
      <c r="C6" s="67" t="s">
        <v>364</v>
      </c>
      <c r="D6" s="68" t="s">
        <v>365</v>
      </c>
      <c r="E6" s="66" t="s">
        <v>366</v>
      </c>
      <c r="F6" s="66" t="s">
        <v>367</v>
      </c>
      <c r="G6" s="66" t="s">
        <v>368</v>
      </c>
      <c r="H6" s="66" t="s">
        <v>369</v>
      </c>
    </row>
    <row r="7" spans="1:14" ht="105.75" customHeight="1" x14ac:dyDescent="0.3">
      <c r="A7" s="277" t="s">
        <v>384</v>
      </c>
      <c r="B7" s="278"/>
      <c r="C7" s="69">
        <v>0.4</v>
      </c>
      <c r="D7" s="154"/>
      <c r="E7" s="154"/>
      <c r="F7" s="154"/>
      <c r="G7" s="154"/>
      <c r="H7" s="154"/>
      <c r="I7" s="151">
        <f>IF(H7&lt;&gt;"",20/20,IF(G7&lt;&gt;"",15/20,IF(F7&lt;&gt;"",8/20,IF(E7&lt;&gt;"",2/20,0))))*$C$7*20</f>
        <v>0</v>
      </c>
      <c r="J7" s="151">
        <f>I7</f>
        <v>0</v>
      </c>
      <c r="K7" s="73" t="str">
        <f>IF(COUNTIF(E7:H7,"")=4,"NON SAISI",IF(COUNTIF(E7:H7,"")=3,"","ERREUR"))</f>
        <v>NON SAISI</v>
      </c>
    </row>
    <row r="8" spans="1:14" ht="56.25" customHeight="1" thickBot="1" x14ac:dyDescent="0.35">
      <c r="A8" s="296" t="s">
        <v>469</v>
      </c>
      <c r="B8" s="297"/>
      <c r="C8" s="69">
        <v>0.3</v>
      </c>
      <c r="D8" s="188"/>
      <c r="E8" s="189"/>
      <c r="F8" s="189"/>
      <c r="G8" s="189"/>
      <c r="H8" s="189"/>
      <c r="I8" s="151">
        <f>IF(H8&lt;&gt;"",20/20,IF(G8&lt;&gt;"",15/20,IF(F8&lt;&gt;"",8/20,IF(E8&lt;&gt;"",2/20,0))))*$C$8*20</f>
        <v>0</v>
      </c>
      <c r="J8" s="152">
        <f>IF(D9="",I8,I8/2)</f>
        <v>0</v>
      </c>
      <c r="K8" s="73" t="str">
        <f>IF(COUNTIF(E8:H8,"")=4,"NON SAISI",IF(COUNTIF(E8:H8,"")=3,"","ERREUR"))</f>
        <v>NON SAISI</v>
      </c>
      <c r="M8" s="151"/>
    </row>
    <row r="9" spans="1:14" ht="32.25" customHeight="1" thickBot="1" x14ac:dyDescent="0.35">
      <c r="A9" s="301" t="s">
        <v>496</v>
      </c>
      <c r="B9" s="302"/>
      <c r="C9" s="303"/>
      <c r="D9" s="298"/>
      <c r="E9" s="299"/>
      <c r="F9" s="299"/>
      <c r="G9" s="299"/>
      <c r="H9" s="300"/>
      <c r="K9" s="73"/>
    </row>
    <row r="10" spans="1:14" ht="66.75" customHeight="1" x14ac:dyDescent="0.3">
      <c r="A10" s="296" t="s">
        <v>381</v>
      </c>
      <c r="B10" s="297"/>
      <c r="C10" s="95">
        <v>0.125</v>
      </c>
      <c r="D10" s="190"/>
      <c r="E10" s="191"/>
      <c r="F10" s="191"/>
      <c r="G10" s="191"/>
      <c r="H10" s="191"/>
      <c r="I10" s="151">
        <f>IF(H10&lt;&gt;"",20/20,IF(G10&lt;&gt;"",15/20,IF(F10&lt;&gt;"",8/20,IF(E10&lt;&gt;"",2/20,0))))*$C$10*20</f>
        <v>0</v>
      </c>
      <c r="J10" s="151">
        <f>I10</f>
        <v>0</v>
      </c>
      <c r="K10" s="73" t="str">
        <f>IF(COUNTIF(E10:H10,"")=4,"NON SAISI",IF(COUNTIF(E10:H10,"")=3,"","ERREUR"))</f>
        <v>NON SAISI</v>
      </c>
    </row>
    <row r="11" spans="1:14" ht="16.5" customHeight="1" x14ac:dyDescent="0.3">
      <c r="A11" s="292" t="s">
        <v>498</v>
      </c>
      <c r="B11" s="293"/>
      <c r="C11" s="96">
        <v>2.5000000000000001E-2</v>
      </c>
      <c r="D11" s="294" t="s">
        <v>488</v>
      </c>
      <c r="E11" s="295"/>
      <c r="F11" s="168"/>
      <c r="G11" s="156" t="s">
        <v>489</v>
      </c>
      <c r="H11" s="156"/>
      <c r="I11" s="151" t="b">
        <f>IF(F11&lt;&gt;"",0,IF(H11&lt;&gt;"",0.5))</f>
        <v>0</v>
      </c>
      <c r="J11" s="151" t="b">
        <f>I11</f>
        <v>0</v>
      </c>
      <c r="K11" s="73"/>
    </row>
    <row r="12" spans="1:14" ht="57" customHeight="1" x14ac:dyDescent="0.3">
      <c r="A12" s="296" t="s">
        <v>382</v>
      </c>
      <c r="B12" s="297"/>
      <c r="C12" s="69">
        <v>0.1</v>
      </c>
      <c r="D12" s="155"/>
      <c r="E12" s="153"/>
      <c r="F12" s="153"/>
      <c r="G12" s="153"/>
      <c r="H12" s="153"/>
      <c r="I12" s="151">
        <f>IF(H12&lt;&gt;"",20/20,IF(G12&lt;&gt;"",15/20,IF(F12&lt;&gt;"",8/20,IF(E12&lt;&gt;"",2/20,0))))*$C$12*20</f>
        <v>0</v>
      </c>
      <c r="J12" s="151">
        <f>I12</f>
        <v>0</v>
      </c>
      <c r="K12" s="73" t="str">
        <f>IF(COUNTIF(E12:H12,"")=4,"NON SAISI",IF(COUNTIF(E12:H12,"")=3,"","ERREUR"))</f>
        <v>NON SAISI</v>
      </c>
    </row>
    <row r="13" spans="1:14" ht="30.75" customHeight="1" x14ac:dyDescent="0.3">
      <c r="A13" s="296" t="s">
        <v>383</v>
      </c>
      <c r="B13" s="297"/>
      <c r="C13" s="69">
        <v>0.05</v>
      </c>
      <c r="D13" s="155"/>
      <c r="E13" s="153"/>
      <c r="F13" s="153"/>
      <c r="G13" s="153"/>
      <c r="H13" s="153"/>
      <c r="I13" s="151">
        <f>IF(H13&lt;&gt;"",20/20,IF(G13&lt;&gt;"",15/20,IF(F13&lt;&gt;"",8/20,IF(E13&lt;&gt;"",2/20,0))))*$C$13*20</f>
        <v>0</v>
      </c>
      <c r="J13" s="151">
        <f>I13</f>
        <v>0</v>
      </c>
      <c r="K13" s="73" t="str">
        <f>IF(COUNTIF(E13:H13,"")=4,"NON SAISI",IF(COUNTIF(E13:H13,"")=3,"","ERREUR"))</f>
        <v>NON SAISI</v>
      </c>
    </row>
    <row r="14" spans="1:14" ht="30.75" customHeight="1" x14ac:dyDescent="0.3">
      <c r="A14" s="211" t="s">
        <v>385</v>
      </c>
      <c r="B14" s="212"/>
      <c r="C14" s="212"/>
      <c r="D14" s="212"/>
      <c r="E14" s="213"/>
      <c r="F14" s="84"/>
      <c r="G14" s="176">
        <f>SUM(J7:J13)</f>
        <v>0</v>
      </c>
      <c r="H14" s="125" t="s">
        <v>386</v>
      </c>
      <c r="K14" s="73"/>
    </row>
    <row r="15" spans="1:14" ht="30.75" customHeight="1" x14ac:dyDescent="0.3">
      <c r="A15" s="83"/>
      <c r="B15" s="214" t="s">
        <v>416</v>
      </c>
      <c r="C15" s="215"/>
      <c r="D15" s="147">
        <f>G14*2.5</f>
        <v>0</v>
      </c>
      <c r="E15" s="118" t="s">
        <v>387</v>
      </c>
      <c r="F15" s="84"/>
      <c r="G15" s="86"/>
      <c r="H15" s="85"/>
      <c r="K15" s="73"/>
    </row>
    <row r="16" spans="1:14" ht="24" customHeight="1" x14ac:dyDescent="0.3">
      <c r="A16" s="246" t="s">
        <v>388</v>
      </c>
      <c r="B16" s="247"/>
      <c r="C16" s="247"/>
      <c r="D16" s="247"/>
      <c r="E16" s="247"/>
      <c r="F16" s="247"/>
      <c r="G16" s="247"/>
      <c r="H16" s="248"/>
      <c r="K16" s="73"/>
      <c r="N16" s="60">
        <v>5</v>
      </c>
    </row>
    <row r="17" spans="1:16" ht="18" customHeight="1" x14ac:dyDescent="0.3">
      <c r="A17" s="279" t="s">
        <v>486</v>
      </c>
      <c r="B17" s="280"/>
      <c r="C17" s="67" t="s">
        <v>364</v>
      </c>
      <c r="D17" s="68" t="s">
        <v>365</v>
      </c>
      <c r="E17" s="66" t="s">
        <v>366</v>
      </c>
      <c r="F17" s="66" t="s">
        <v>367</v>
      </c>
      <c r="G17" s="66" t="s">
        <v>368</v>
      </c>
      <c r="H17" s="66" t="s">
        <v>369</v>
      </c>
      <c r="M17" s="60">
        <v>3</v>
      </c>
      <c r="N17" s="60">
        <v>6</v>
      </c>
      <c r="O17" s="60">
        <v>10</v>
      </c>
    </row>
    <row r="18" spans="1:16" ht="23.25" customHeight="1" x14ac:dyDescent="0.3">
      <c r="A18" s="260" t="s">
        <v>389</v>
      </c>
      <c r="B18" s="261"/>
      <c r="C18" s="261"/>
      <c r="D18" s="261"/>
      <c r="E18" s="261"/>
      <c r="F18" s="261"/>
      <c r="G18" s="261"/>
      <c r="H18" s="262"/>
      <c r="K18" s="73"/>
      <c r="L18" s="60">
        <v>1</v>
      </c>
      <c r="M18" s="60">
        <v>4</v>
      </c>
      <c r="N18" s="60">
        <v>7</v>
      </c>
      <c r="O18" s="60">
        <v>11</v>
      </c>
      <c r="P18" s="60">
        <v>19</v>
      </c>
    </row>
    <row r="19" spans="1:16" ht="45" customHeight="1" x14ac:dyDescent="0.3">
      <c r="A19" s="254" t="s">
        <v>390</v>
      </c>
      <c r="B19" s="242"/>
      <c r="C19" s="69">
        <v>0.1333</v>
      </c>
      <c r="D19" s="163"/>
      <c r="E19" s="156"/>
      <c r="F19" s="156"/>
      <c r="G19" s="156"/>
      <c r="H19" s="156"/>
      <c r="I19" s="151">
        <f>IF(H19&lt;&gt;"",20/20,IF(G19&lt;&gt;"",15/20,IF(F19&lt;&gt;"",8/20,IF(E19&lt;&gt;"",2/20,0))))*$C$19*30</f>
        <v>0</v>
      </c>
      <c r="J19" s="151">
        <f>I19</f>
        <v>0</v>
      </c>
      <c r="K19" s="73" t="str">
        <f t="shared" ref="K19:K48" si="0">IF(COUNTIF(E19:H19,"")=4,"NON SAISI",IF(COUNTIF(E19:H19,"")=3,"","ERREUR"))</f>
        <v>NON SAISI</v>
      </c>
      <c r="L19" s="60">
        <v>2</v>
      </c>
      <c r="M19" s="60">
        <v>5</v>
      </c>
      <c r="N19" s="60">
        <v>8</v>
      </c>
      <c r="O19" s="60">
        <v>12</v>
      </c>
      <c r="P19" s="60">
        <v>20</v>
      </c>
    </row>
    <row r="20" spans="1:16" ht="40.5" customHeight="1" x14ac:dyDescent="0.3">
      <c r="A20" s="256" t="s">
        <v>391</v>
      </c>
      <c r="B20" s="288"/>
      <c r="C20" s="69">
        <v>0.46660000000000001</v>
      </c>
      <c r="D20" s="193"/>
      <c r="E20" s="193"/>
      <c r="F20" s="193"/>
      <c r="G20" s="193"/>
      <c r="H20" s="193"/>
      <c r="I20" s="151">
        <f>IF(H20&lt;&gt;"",H20,IF(G20&lt;&gt;"",G20,IF(F20&lt;&gt;"",F20,IF(E20&lt;&gt;"",E20,0))))</f>
        <v>0</v>
      </c>
      <c r="J20" s="151">
        <f>I20</f>
        <v>0</v>
      </c>
      <c r="K20" s="73" t="str">
        <f t="shared" ref="K20" si="1">IF(COUNTIF(E20:H20,"")=4,"NON SAISI",IF(COUNTIF(E20:H20,"")=3,"","ERREUR"))</f>
        <v>NON SAISI</v>
      </c>
      <c r="L20" s="60">
        <v>3</v>
      </c>
      <c r="M20" s="60">
        <v>6</v>
      </c>
      <c r="N20" s="60">
        <v>9</v>
      </c>
      <c r="O20" s="60">
        <v>13</v>
      </c>
      <c r="P20" s="60">
        <v>21</v>
      </c>
    </row>
    <row r="21" spans="1:16" ht="31.5" customHeight="1" x14ac:dyDescent="0.3">
      <c r="A21" s="254" t="s">
        <v>392</v>
      </c>
      <c r="B21" s="242"/>
      <c r="C21" s="69">
        <v>0.3</v>
      </c>
      <c r="D21" s="163"/>
      <c r="E21" s="156"/>
      <c r="F21" s="156"/>
      <c r="G21" s="156"/>
      <c r="H21" s="156"/>
      <c r="I21" s="151">
        <f>IF(H21&lt;&gt;"",20/20,IF(G21&lt;&gt;"",15/20,IF(F21&lt;&gt;"",8/20,IF(E21&lt;&gt;"",2/20,0))))*$C$21*30</f>
        <v>0</v>
      </c>
      <c r="J21" s="151">
        <f>I21</f>
        <v>0</v>
      </c>
      <c r="K21" s="73" t="str">
        <f t="shared" si="0"/>
        <v>NON SAISI</v>
      </c>
      <c r="L21" s="60">
        <v>4</v>
      </c>
      <c r="M21" s="60">
        <v>7</v>
      </c>
      <c r="N21" s="60">
        <v>10</v>
      </c>
      <c r="O21" s="60">
        <v>14</v>
      </c>
      <c r="P21" s="60">
        <v>22</v>
      </c>
    </row>
    <row r="22" spans="1:16" ht="44.25" customHeight="1" x14ac:dyDescent="0.3">
      <c r="A22" s="254" t="s">
        <v>393</v>
      </c>
      <c r="B22" s="242"/>
      <c r="C22" s="69">
        <v>0.1</v>
      </c>
      <c r="D22" s="163"/>
      <c r="E22" s="156"/>
      <c r="F22" s="156"/>
      <c r="G22" s="156"/>
      <c r="H22" s="156"/>
      <c r="I22" s="151">
        <f>IF(H22&lt;&gt;"",20/20,IF(G22&lt;&gt;"",15/20,IF(F22&lt;&gt;"",8/20,IF(E22&lt;&gt;"",2/20,0))))*$C$22*30</f>
        <v>0</v>
      </c>
      <c r="J22" s="152">
        <f>I22</f>
        <v>0</v>
      </c>
      <c r="K22" s="73" t="str">
        <f t="shared" si="0"/>
        <v>NON SAISI</v>
      </c>
      <c r="L22" s="60">
        <v>5</v>
      </c>
      <c r="N22" s="60">
        <v>11</v>
      </c>
      <c r="O22" s="60">
        <v>15</v>
      </c>
      <c r="P22" s="60">
        <v>23</v>
      </c>
    </row>
    <row r="23" spans="1:16" ht="27" customHeight="1" x14ac:dyDescent="0.3">
      <c r="A23" s="87"/>
      <c r="B23" s="219" t="s">
        <v>395</v>
      </c>
      <c r="C23" s="220"/>
      <c r="D23" s="220"/>
      <c r="E23" s="220"/>
      <c r="F23" s="221"/>
      <c r="G23" s="148">
        <f>SUM(J19:J22)</f>
        <v>0</v>
      </c>
      <c r="H23" s="160" t="s">
        <v>394</v>
      </c>
      <c r="K23" s="73"/>
      <c r="N23" s="60">
        <v>12</v>
      </c>
      <c r="O23" s="60">
        <v>16</v>
      </c>
      <c r="P23" s="60">
        <v>24</v>
      </c>
    </row>
    <row r="24" spans="1:16" ht="96.75" customHeight="1" x14ac:dyDescent="0.3">
      <c r="A24" s="258" t="s">
        <v>396</v>
      </c>
      <c r="B24" s="259"/>
      <c r="C24" s="90">
        <v>0.7</v>
      </c>
      <c r="D24" s="164"/>
      <c r="E24" s="164"/>
      <c r="F24" s="164"/>
      <c r="G24" s="164"/>
      <c r="H24" s="164"/>
      <c r="I24" s="151">
        <f>IF(H24&lt;&gt;"",20/20,IF(G24&lt;&gt;"",15/20,IF(F24&lt;&gt;"",8/20,IF(E24&lt;&gt;"",2/20,0))))*$C$24*10</f>
        <v>0</v>
      </c>
      <c r="J24" s="151">
        <f>I24</f>
        <v>0</v>
      </c>
      <c r="K24" s="73" t="str">
        <f t="shared" si="0"/>
        <v>NON SAISI</v>
      </c>
      <c r="O24" s="192">
        <v>17</v>
      </c>
    </row>
    <row r="25" spans="1:16" ht="33" customHeight="1" x14ac:dyDescent="0.3">
      <c r="A25" s="254" t="s">
        <v>397</v>
      </c>
      <c r="B25" s="255"/>
      <c r="C25" s="69">
        <v>0.3</v>
      </c>
      <c r="D25" s="165"/>
      <c r="E25" s="164"/>
      <c r="F25" s="164"/>
      <c r="G25" s="166"/>
      <c r="H25" s="164"/>
      <c r="I25" s="151">
        <f>IF(H25&lt;&gt;"",20/20,IF(G25&lt;&gt;"",15/20,IF(F25&lt;&gt;"",8/20,IF(E25&lt;&gt;"",2/20,0))))*$C$25*10</f>
        <v>0</v>
      </c>
      <c r="J25" s="151">
        <f>I25</f>
        <v>0</v>
      </c>
      <c r="K25" s="73" t="str">
        <f t="shared" si="0"/>
        <v>NON SAISI</v>
      </c>
      <c r="O25" s="60">
        <v>18</v>
      </c>
    </row>
    <row r="26" spans="1:16" ht="27.75" customHeight="1" x14ac:dyDescent="0.3">
      <c r="A26" s="88"/>
      <c r="B26" s="219" t="s">
        <v>398</v>
      </c>
      <c r="C26" s="220"/>
      <c r="D26" s="220"/>
      <c r="E26" s="220"/>
      <c r="F26" s="221"/>
      <c r="G26" s="148">
        <f>SUM(J24:J25)</f>
        <v>0</v>
      </c>
      <c r="H26" s="160" t="s">
        <v>399</v>
      </c>
      <c r="K26" s="73"/>
      <c r="O26" s="60">
        <v>19</v>
      </c>
    </row>
    <row r="27" spans="1:16" ht="81" customHeight="1" x14ac:dyDescent="0.3">
      <c r="A27" s="252" t="s">
        <v>400</v>
      </c>
      <c r="B27" s="253"/>
      <c r="C27" s="89">
        <v>0.5333</v>
      </c>
      <c r="D27" s="193"/>
      <c r="E27" s="194"/>
      <c r="F27" s="194"/>
      <c r="G27" s="193"/>
      <c r="H27" s="194"/>
      <c r="I27" s="151">
        <f>IF(H27&lt;&gt;"",H27,IF(G27&lt;&gt;"",G27,IF(F27&lt;&gt;"",F27,IF(E27&lt;&gt;"",E27,0))))</f>
        <v>0</v>
      </c>
      <c r="J27" s="151">
        <f>I27</f>
        <v>0</v>
      </c>
      <c r="K27" s="73" t="str">
        <f t="shared" si="0"/>
        <v>NON SAISI</v>
      </c>
    </row>
    <row r="28" spans="1:16" ht="72.75" customHeight="1" x14ac:dyDescent="0.3">
      <c r="A28" s="256" t="s">
        <v>467</v>
      </c>
      <c r="B28" s="257"/>
      <c r="C28" s="89">
        <v>0.4</v>
      </c>
      <c r="D28" s="193"/>
      <c r="E28" s="194"/>
      <c r="F28" s="194"/>
      <c r="G28" s="193"/>
      <c r="H28" s="194"/>
      <c r="I28" s="151">
        <f>IF(H28&lt;&gt;"",H28,IF(G28&lt;&gt;"",G28,IF(F28&lt;&gt;"",F28,IF(E28&lt;&gt;"",E28,0))))</f>
        <v>0</v>
      </c>
      <c r="J28" s="152">
        <f>IF(D29="",I28,I28/2)</f>
        <v>0</v>
      </c>
      <c r="K28" s="73" t="str">
        <f t="shared" si="0"/>
        <v>NON SAISI</v>
      </c>
    </row>
    <row r="29" spans="1:16" ht="32.25" customHeight="1" x14ac:dyDescent="0.3">
      <c r="A29" s="234" t="s">
        <v>495</v>
      </c>
      <c r="B29" s="235"/>
      <c r="C29" s="236"/>
      <c r="D29" s="237"/>
      <c r="E29" s="238"/>
      <c r="F29" s="238"/>
      <c r="G29" s="238"/>
      <c r="H29" s="239"/>
      <c r="K29" s="73"/>
    </row>
    <row r="30" spans="1:16" ht="31.5" customHeight="1" x14ac:dyDescent="0.3">
      <c r="A30" s="254" t="s">
        <v>401</v>
      </c>
      <c r="B30" s="263"/>
      <c r="C30" s="89">
        <v>6.6600000000000006E-2</v>
      </c>
      <c r="D30" s="163"/>
      <c r="E30" s="167"/>
      <c r="F30" s="167"/>
      <c r="G30" s="156"/>
      <c r="H30" s="167"/>
      <c r="I30" s="151">
        <f>IF(H30&lt;&gt;"",20/20,IF(G30&lt;&gt;"",15/20,IF(F30&lt;&gt;"",8/20,IF(E30&lt;&gt;"",2/20,0))))*$C$30*30</f>
        <v>0</v>
      </c>
      <c r="J30" s="151">
        <f>I30</f>
        <v>0</v>
      </c>
      <c r="K30" s="73" t="str">
        <f t="shared" si="0"/>
        <v>NON SAISI</v>
      </c>
    </row>
    <row r="31" spans="1:16" ht="24.75" customHeight="1" x14ac:dyDescent="0.3">
      <c r="A31" s="92"/>
      <c r="B31" s="219" t="s">
        <v>402</v>
      </c>
      <c r="C31" s="220"/>
      <c r="D31" s="220"/>
      <c r="E31" s="220"/>
      <c r="F31" s="221"/>
      <c r="G31" s="148">
        <f>SUM(J27:J30)</f>
        <v>0</v>
      </c>
      <c r="H31" s="160" t="s">
        <v>394</v>
      </c>
      <c r="K31" s="73"/>
    </row>
    <row r="32" spans="1:16" ht="31.5" customHeight="1" x14ac:dyDescent="0.3">
      <c r="A32" s="92"/>
      <c r="B32" s="222" t="s">
        <v>413</v>
      </c>
      <c r="C32" s="223"/>
      <c r="D32" s="224"/>
      <c r="E32" s="175">
        <f>G23+G26+G31</f>
        <v>0</v>
      </c>
      <c r="F32" s="119" t="s">
        <v>414</v>
      </c>
      <c r="G32" s="99"/>
      <c r="H32" s="91"/>
      <c r="K32" s="73"/>
    </row>
    <row r="33" spans="1:11" ht="13.5" customHeight="1" x14ac:dyDescent="0.3">
      <c r="A33" s="279" t="s">
        <v>486</v>
      </c>
      <c r="B33" s="280"/>
      <c r="C33" s="67" t="s">
        <v>364</v>
      </c>
      <c r="D33" s="68" t="s">
        <v>365</v>
      </c>
      <c r="E33" s="66" t="s">
        <v>366</v>
      </c>
      <c r="F33" s="66" t="s">
        <v>367</v>
      </c>
      <c r="G33" s="66" t="s">
        <v>368</v>
      </c>
      <c r="H33" s="66" t="s">
        <v>369</v>
      </c>
    </row>
    <row r="34" spans="1:11" ht="21" customHeight="1" x14ac:dyDescent="0.3">
      <c r="A34" s="249" t="s">
        <v>403</v>
      </c>
      <c r="B34" s="250"/>
      <c r="C34" s="250"/>
      <c r="D34" s="250"/>
      <c r="E34" s="250"/>
      <c r="F34" s="250"/>
      <c r="G34" s="250"/>
      <c r="H34" s="251"/>
      <c r="K34" s="73"/>
    </row>
    <row r="35" spans="1:11" ht="123" customHeight="1" x14ac:dyDescent="0.3">
      <c r="A35" s="287" t="s">
        <v>404</v>
      </c>
      <c r="B35" s="288"/>
      <c r="C35" s="69">
        <v>0.6</v>
      </c>
      <c r="D35" s="193"/>
      <c r="E35" s="193"/>
      <c r="F35" s="193"/>
      <c r="G35" s="193"/>
      <c r="H35" s="193"/>
      <c r="I35" s="151">
        <f t="shared" ref="I35:I36" si="2">IF(H35&lt;&gt;"",H35,IF(G35&lt;&gt;"",G35,IF(F35&lt;&gt;"",F35,IF(E35&lt;&gt;"",E35,0))))</f>
        <v>0</v>
      </c>
      <c r="J35" s="151">
        <f>I35</f>
        <v>0</v>
      </c>
      <c r="K35" s="73" t="str">
        <f t="shared" si="0"/>
        <v>NON SAISI</v>
      </c>
    </row>
    <row r="36" spans="1:11" ht="73.5" customHeight="1" x14ac:dyDescent="0.3">
      <c r="A36" s="287" t="s">
        <v>405</v>
      </c>
      <c r="B36" s="288"/>
      <c r="C36" s="69">
        <v>0.4</v>
      </c>
      <c r="D36" s="193"/>
      <c r="E36" s="193"/>
      <c r="F36" s="193"/>
      <c r="G36" s="193"/>
      <c r="H36" s="193"/>
      <c r="I36" s="151">
        <f t="shared" si="2"/>
        <v>0</v>
      </c>
      <c r="J36" s="152">
        <f>IF(D37="",I36,I36/2)</f>
        <v>0</v>
      </c>
      <c r="K36" s="73" t="str">
        <f t="shared" si="0"/>
        <v>NON SAISI</v>
      </c>
    </row>
    <row r="37" spans="1:11" ht="42.75" customHeight="1" x14ac:dyDescent="0.3">
      <c r="A37" s="304" t="s">
        <v>497</v>
      </c>
      <c r="B37" s="304"/>
      <c r="C37" s="304"/>
      <c r="D37" s="266"/>
      <c r="E37" s="266"/>
      <c r="F37" s="266"/>
      <c r="G37" s="266"/>
      <c r="H37" s="266"/>
      <c r="K37" s="73"/>
    </row>
    <row r="38" spans="1:11" ht="30" customHeight="1" x14ac:dyDescent="0.3">
      <c r="A38" s="93"/>
      <c r="B38" s="219" t="s">
        <v>406</v>
      </c>
      <c r="C38" s="220"/>
      <c r="D38" s="220"/>
      <c r="E38" s="220"/>
      <c r="F38" s="221"/>
      <c r="G38" s="148">
        <f>SUM(J35:J36)</f>
        <v>0</v>
      </c>
      <c r="H38" s="126" t="s">
        <v>407</v>
      </c>
      <c r="K38" s="73"/>
    </row>
    <row r="39" spans="1:11" ht="116.25" customHeight="1" x14ac:dyDescent="0.3">
      <c r="A39" s="287" t="s">
        <v>410</v>
      </c>
      <c r="B39" s="288"/>
      <c r="C39" s="96">
        <v>0.47499999999999998</v>
      </c>
      <c r="D39" s="193"/>
      <c r="E39" s="195"/>
      <c r="F39" s="195"/>
      <c r="G39" s="193"/>
      <c r="H39" s="193"/>
      <c r="I39" s="151">
        <f t="shared" ref="I39" si="3">IF(H39&lt;&gt;"",H39,IF(G39&lt;&gt;"",G39,IF(F39&lt;&gt;"",F39,IF(E39&lt;&gt;"",E39,0))))</f>
        <v>0</v>
      </c>
      <c r="J39" s="152">
        <f>I39</f>
        <v>0</v>
      </c>
      <c r="K39" s="73" t="str">
        <f t="shared" si="0"/>
        <v>NON SAISI</v>
      </c>
    </row>
    <row r="40" spans="1:11" ht="70.5" customHeight="1" x14ac:dyDescent="0.3">
      <c r="A40" s="289" t="s">
        <v>409</v>
      </c>
      <c r="B40" s="242"/>
      <c r="C40" s="96">
        <v>0.22500000000000001</v>
      </c>
      <c r="D40" s="163"/>
      <c r="E40" s="168"/>
      <c r="F40" s="168"/>
      <c r="G40" s="156"/>
      <c r="H40" s="156"/>
      <c r="I40" s="151">
        <f>IF(H40&lt;&gt;"",20/20,IF(G40&lt;&gt;"",15/20,IF(F40&lt;&gt;"",8/20,IF(E40&lt;&gt;"",2/20,0))))*$C$40*40</f>
        <v>0</v>
      </c>
      <c r="J40" s="152">
        <f>I40</f>
        <v>0</v>
      </c>
      <c r="K40" s="73" t="str">
        <f t="shared" si="0"/>
        <v>NON SAISI</v>
      </c>
    </row>
    <row r="41" spans="1:11" ht="16.5" customHeight="1" x14ac:dyDescent="0.3">
      <c r="A41" s="292" t="s">
        <v>490</v>
      </c>
      <c r="B41" s="293"/>
      <c r="C41" s="96">
        <v>2.5000000000000001E-2</v>
      </c>
      <c r="D41" s="294" t="s">
        <v>488</v>
      </c>
      <c r="E41" s="295"/>
      <c r="F41" s="168"/>
      <c r="G41" s="156" t="s">
        <v>489</v>
      </c>
      <c r="H41" s="156"/>
      <c r="I41" s="151" t="b">
        <f>IF(F41&lt;&gt;"",0,IF(H41&lt;&gt;"",1))</f>
        <v>0</v>
      </c>
      <c r="J41" s="152"/>
      <c r="K41" s="73"/>
    </row>
    <row r="42" spans="1:11" ht="84" customHeight="1" x14ac:dyDescent="0.3">
      <c r="A42" s="289" t="s">
        <v>411</v>
      </c>
      <c r="B42" s="242"/>
      <c r="C42" s="89">
        <v>0.2</v>
      </c>
      <c r="D42" s="163"/>
      <c r="E42" s="168"/>
      <c r="F42" s="168"/>
      <c r="G42" s="156"/>
      <c r="H42" s="156"/>
      <c r="I42" s="151">
        <f>IF(H42&lt;&gt;"",20/20,IF(G42&lt;&gt;"",15/20,IF(F42&lt;&gt;"",8/20,IF(E42&lt;&gt;"",2/20,0))))*$C$42*40</f>
        <v>0</v>
      </c>
      <c r="J42" s="152">
        <f>I42</f>
        <v>0</v>
      </c>
      <c r="K42" s="73" t="str">
        <f t="shared" si="0"/>
        <v>NON SAISI</v>
      </c>
    </row>
    <row r="43" spans="1:11" ht="30" customHeight="1" x14ac:dyDescent="0.3">
      <c r="A43" s="290" t="s">
        <v>412</v>
      </c>
      <c r="B43" s="291"/>
      <c r="C43" s="95">
        <v>7.4999999999999997E-2</v>
      </c>
      <c r="D43" s="163"/>
      <c r="E43" s="168"/>
      <c r="F43" s="168"/>
      <c r="G43" s="156"/>
      <c r="H43" s="156"/>
      <c r="I43" s="151">
        <f>IF(H43&lt;&gt;"",20/20,IF(G43&lt;&gt;"",15/20,IF(F43&lt;&gt;"",8/20,IF(E43&lt;&gt;"",2/20,0))))*$C$43*40</f>
        <v>0</v>
      </c>
      <c r="J43" s="152">
        <f>I43</f>
        <v>0</v>
      </c>
      <c r="K43" s="73" t="str">
        <f t="shared" si="0"/>
        <v>NON SAISI</v>
      </c>
    </row>
    <row r="44" spans="1:11" ht="27" customHeight="1" x14ac:dyDescent="0.3">
      <c r="A44" s="216" t="s">
        <v>408</v>
      </c>
      <c r="B44" s="217"/>
      <c r="C44" s="217"/>
      <c r="D44" s="217"/>
      <c r="E44" s="217"/>
      <c r="F44" s="218"/>
      <c r="G44" s="149">
        <f>SUM(I39:I43)</f>
        <v>0</v>
      </c>
      <c r="H44" s="161" t="s">
        <v>407</v>
      </c>
      <c r="K44" s="74"/>
    </row>
    <row r="45" spans="1:11" ht="27" customHeight="1" x14ac:dyDescent="0.3">
      <c r="A45" s="240" t="s">
        <v>415</v>
      </c>
      <c r="B45" s="217"/>
      <c r="C45" s="241"/>
      <c r="D45" s="242"/>
      <c r="E45" s="169">
        <f>G38+G44</f>
        <v>0</v>
      </c>
      <c r="F45" s="120" t="s">
        <v>336</v>
      </c>
      <c r="G45" s="97"/>
      <c r="H45" s="98"/>
      <c r="K45" s="74"/>
    </row>
    <row r="46" spans="1:11" ht="27" customHeight="1" x14ac:dyDescent="0.3">
      <c r="A46" s="225" t="s">
        <v>417</v>
      </c>
      <c r="B46" s="217"/>
      <c r="C46" s="218"/>
      <c r="D46" s="149">
        <f>E32+E45</f>
        <v>0</v>
      </c>
      <c r="E46" s="101" t="s">
        <v>418</v>
      </c>
      <c r="F46" s="100"/>
      <c r="G46" s="94"/>
      <c r="H46" s="98"/>
      <c r="K46" s="74"/>
    </row>
    <row r="47" spans="1:11" ht="27" customHeight="1" x14ac:dyDescent="0.3">
      <c r="A47" s="228" t="s">
        <v>419</v>
      </c>
      <c r="B47" s="229"/>
      <c r="C47" s="229"/>
      <c r="D47" s="229"/>
      <c r="E47" s="230"/>
      <c r="F47" s="229"/>
      <c r="G47" s="229"/>
      <c r="H47" s="231"/>
      <c r="K47" s="74"/>
    </row>
    <row r="48" spans="1:11" ht="31.5" customHeight="1" x14ac:dyDescent="0.3">
      <c r="A48" s="70"/>
      <c r="B48" s="226" t="s">
        <v>476</v>
      </c>
      <c r="C48" s="227"/>
      <c r="D48" s="173"/>
      <c r="E48" s="126" t="s">
        <v>420</v>
      </c>
      <c r="F48" s="232"/>
      <c r="G48" s="233"/>
      <c r="H48" s="227"/>
      <c r="K48" s="74" t="str">
        <f t="shared" si="0"/>
        <v/>
      </c>
    </row>
    <row r="49" spans="1:8" ht="27" customHeight="1" x14ac:dyDescent="0.3">
      <c r="A49" s="206" t="s">
        <v>465</v>
      </c>
      <c r="B49" s="207"/>
      <c r="C49" s="121">
        <f>D15+D46+D48</f>
        <v>0</v>
      </c>
      <c r="D49" s="122" t="s">
        <v>361</v>
      </c>
      <c r="E49" s="208"/>
      <c r="F49" s="209"/>
      <c r="G49" s="209"/>
      <c r="H49" s="210"/>
    </row>
    <row r="50" spans="1:8" ht="31.5" customHeight="1" x14ac:dyDescent="0.3">
      <c r="A50" s="102"/>
      <c r="B50" s="268" t="s">
        <v>421</v>
      </c>
      <c r="C50" s="268"/>
      <c r="D50" s="268"/>
      <c r="E50" s="268"/>
      <c r="F50" s="123"/>
      <c r="G50" s="150">
        <f>C49/13</f>
        <v>0</v>
      </c>
      <c r="H50" s="124" t="s">
        <v>386</v>
      </c>
    </row>
    <row r="51" spans="1:8" ht="142.5" customHeight="1" x14ac:dyDescent="0.3">
      <c r="A51" s="264" t="s">
        <v>380</v>
      </c>
      <c r="B51" s="265"/>
      <c r="C51" s="267" t="s">
        <v>370</v>
      </c>
      <c r="D51" s="267"/>
      <c r="E51" s="267"/>
      <c r="F51" s="267"/>
      <c r="G51" s="267"/>
      <c r="H51" s="267"/>
    </row>
    <row r="53" spans="1:8" ht="178.5" customHeight="1" x14ac:dyDescent="0.3">
      <c r="A53" s="243" t="s">
        <v>470</v>
      </c>
      <c r="B53" s="244"/>
      <c r="C53" s="244"/>
      <c r="D53" s="244"/>
      <c r="E53" s="244"/>
      <c r="F53" s="244"/>
      <c r="G53" s="244"/>
      <c r="H53" s="245"/>
    </row>
    <row r="55" spans="1:8" x14ac:dyDescent="0.3">
      <c r="A55" s="193" t="s">
        <v>499</v>
      </c>
    </row>
  </sheetData>
  <sheetProtection selectLockedCells="1"/>
  <mergeCells count="61">
    <mergeCell ref="A8:B8"/>
    <mergeCell ref="D9:H9"/>
    <mergeCell ref="A9:C9"/>
    <mergeCell ref="A37:C37"/>
    <mergeCell ref="A11:B11"/>
    <mergeCell ref="D11:E11"/>
    <mergeCell ref="A20:B20"/>
    <mergeCell ref="A10:B10"/>
    <mergeCell ref="A12:B12"/>
    <mergeCell ref="A13:B13"/>
    <mergeCell ref="A17:B17"/>
    <mergeCell ref="A40:B40"/>
    <mergeCell ref="A42:B42"/>
    <mergeCell ref="A43:B43"/>
    <mergeCell ref="A41:B41"/>
    <mergeCell ref="D41:E41"/>
    <mergeCell ref="B38:F38"/>
    <mergeCell ref="A35:B35"/>
    <mergeCell ref="A36:B36"/>
    <mergeCell ref="A39:B39"/>
    <mergeCell ref="A33:B33"/>
    <mergeCell ref="A1:B1"/>
    <mergeCell ref="C1:H1"/>
    <mergeCell ref="A2:B2"/>
    <mergeCell ref="C2:E2"/>
    <mergeCell ref="A7:B7"/>
    <mergeCell ref="A6:B6"/>
    <mergeCell ref="B4:H4"/>
    <mergeCell ref="A5:H5"/>
    <mergeCell ref="A53:H53"/>
    <mergeCell ref="A16:H16"/>
    <mergeCell ref="A34:H34"/>
    <mergeCell ref="A27:B27"/>
    <mergeCell ref="A25:B25"/>
    <mergeCell ref="A22:B22"/>
    <mergeCell ref="A28:B28"/>
    <mergeCell ref="A24:B24"/>
    <mergeCell ref="A18:H18"/>
    <mergeCell ref="A19:B19"/>
    <mergeCell ref="A21:B21"/>
    <mergeCell ref="A30:B30"/>
    <mergeCell ref="A51:B51"/>
    <mergeCell ref="D37:H37"/>
    <mergeCell ref="C51:H51"/>
    <mergeCell ref="B50:E50"/>
    <mergeCell ref="A49:B49"/>
    <mergeCell ref="E49:H49"/>
    <mergeCell ref="A14:E14"/>
    <mergeCell ref="B15:C15"/>
    <mergeCell ref="A44:F44"/>
    <mergeCell ref="B26:F26"/>
    <mergeCell ref="B23:F23"/>
    <mergeCell ref="B32:D32"/>
    <mergeCell ref="A46:C46"/>
    <mergeCell ref="B48:C48"/>
    <mergeCell ref="A47:H47"/>
    <mergeCell ref="F48:H48"/>
    <mergeCell ref="A29:C29"/>
    <mergeCell ref="D29:H29"/>
    <mergeCell ref="A45:D45"/>
    <mergeCell ref="B31:F31"/>
  </mergeCells>
  <dataValidations count="19">
    <dataValidation type="list" allowBlank="1" showInputMessage="1" showErrorMessage="1" sqref="E20 E36 E27" xr:uid="{00000000-0002-0000-0100-000000000000}">
      <formula1>$L$18:$L$20</formula1>
    </dataValidation>
    <dataValidation type="list" allowBlank="1" showInputMessage="1" showErrorMessage="1" sqref="F20" xr:uid="{00000000-0002-0000-0100-000001000000}">
      <formula1>$M$18:$M$20</formula1>
    </dataValidation>
    <dataValidation type="list" allowBlank="1" showInputMessage="1" showErrorMessage="1" sqref="G20" xr:uid="{00000000-0002-0000-0100-000002000000}">
      <formula1>$N$18:$N$21</formula1>
    </dataValidation>
    <dataValidation type="list" allowBlank="1" showInputMessage="1" showErrorMessage="1" sqref="H20" xr:uid="{00000000-0002-0000-0100-000003000000}">
      <formula1>$O$18:$O$21</formula1>
    </dataValidation>
    <dataValidation type="list" allowBlank="1" showInputMessage="1" showErrorMessage="1" sqref="G28" xr:uid="{00000000-0002-0000-0100-000004000000}">
      <formula1>$N$17:$N$20</formula1>
    </dataValidation>
    <dataValidation type="list" allowBlank="1" showInputMessage="1" showErrorMessage="1" sqref="H28" xr:uid="{00000000-0002-0000-0100-000005000000}">
      <formula1>$N$21:$N$23</formula1>
    </dataValidation>
    <dataValidation type="list" allowBlank="1" showInputMessage="1" showErrorMessage="1" sqref="E28" xr:uid="{00000000-0002-0000-0100-000006000000}">
      <formula1>$L$18:$L$19</formula1>
    </dataValidation>
    <dataValidation type="list" allowBlank="1" showInputMessage="1" showErrorMessage="1" sqref="F28" xr:uid="{00000000-0002-0000-0100-000007000000}">
      <formula1>$M$17:$M$19</formula1>
    </dataValidation>
    <dataValidation type="list" allowBlank="1" showInputMessage="1" showErrorMessage="1" sqref="E35" xr:uid="{00000000-0002-0000-0100-000008000000}">
      <formula1>$L$18:$L$22</formula1>
    </dataValidation>
    <dataValidation type="list" allowBlank="1" showInputMessage="1" showErrorMessage="1" sqref="F35" xr:uid="{00000000-0002-0000-0100-000009000000}">
      <formula1>$N$17:$N$22</formula1>
    </dataValidation>
    <dataValidation type="list" allowBlank="1" showInputMessage="1" showErrorMessage="1" sqref="G35" xr:uid="{00000000-0002-0000-0100-00000A000000}">
      <formula1>$O$19:$O$25</formula1>
    </dataValidation>
    <dataValidation type="list" allowBlank="1" showInputMessage="1" showErrorMessage="1" sqref="H35" xr:uid="{00000000-0002-0000-0100-00000B000000}">
      <formula1>$P$18:$P$23</formula1>
    </dataValidation>
    <dataValidation type="list" allowBlank="1" showInputMessage="1" showErrorMessage="1" sqref="F36 F27" xr:uid="{00000000-0002-0000-0100-00000C000000}">
      <formula1>$M$18:$M$21</formula1>
    </dataValidation>
    <dataValidation type="list" allowBlank="1" showInputMessage="1" showErrorMessage="1" sqref="G36 G27" xr:uid="{00000000-0002-0000-0100-00000D000000}">
      <formula1>$N$19:$N$23</formula1>
    </dataValidation>
    <dataValidation type="list" allowBlank="1" showInputMessage="1" showErrorMessage="1" sqref="H36 H27" xr:uid="{00000000-0002-0000-0100-00000E000000}">
      <formula1>$O$20:$O$23</formula1>
    </dataValidation>
    <dataValidation type="list" allowBlank="1" showInputMessage="1" showErrorMessage="1" sqref="E39" xr:uid="{00000000-0002-0000-0100-00000F000000}">
      <formula1>$L$18:$L$21</formula1>
    </dataValidation>
    <dataValidation type="list" allowBlank="1" showInputMessage="1" showErrorMessage="1" sqref="F39" xr:uid="{00000000-0002-0000-0100-000010000000}">
      <formula1>$N$16:$N$20</formula1>
    </dataValidation>
    <dataValidation type="list" allowBlank="1" showInputMessage="1" showErrorMessage="1" sqref="G39" xr:uid="{00000000-0002-0000-0100-000011000000}">
      <formula1>$O$17:$O$22</formula1>
    </dataValidation>
    <dataValidation type="list" allowBlank="1" showInputMessage="1" showErrorMessage="1" sqref="H39" xr:uid="{00000000-0002-0000-0100-000012000000}">
      <formula1>$O$23:$O$26</formula1>
    </dataValidation>
  </dataValidations>
  <pageMargins left="0.51181102362204722" right="0.70866141732283472" top="0.55118110236220474" bottom="0.55118110236220474" header="0.31496062992125984" footer="0.31496062992125984"/>
  <pageSetup paperSize="9" scale="3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J23"/>
  <sheetViews>
    <sheetView tabSelected="1" zoomScale="80" zoomScaleNormal="80" workbookViewId="0">
      <selection activeCell="D16" sqref="D16"/>
    </sheetView>
  </sheetViews>
  <sheetFormatPr baseColWidth="10" defaultColWidth="11.140625" defaultRowHeight="16.5" x14ac:dyDescent="0.3"/>
  <cols>
    <col min="1" max="1" width="39.85546875" style="127" customWidth="1"/>
    <col min="2" max="2" width="59.85546875" style="127" customWidth="1"/>
    <col min="3" max="3" width="6.5703125" style="142" customWidth="1"/>
    <col min="4" max="4" width="8.42578125" style="142" customWidth="1"/>
    <col min="5" max="7" width="7" style="143" customWidth="1"/>
    <col min="8" max="8" width="7.85546875" style="143" customWidth="1"/>
    <col min="9" max="9" width="0.28515625" style="127" customWidth="1"/>
    <col min="10" max="10" width="31.85546875" style="127" hidden="1" customWidth="1"/>
    <col min="11" max="16384" width="11.140625" style="127"/>
  </cols>
  <sheetData>
    <row r="1" spans="1:9" ht="23.25" customHeight="1" x14ac:dyDescent="0.3">
      <c r="A1" s="308" t="s">
        <v>443</v>
      </c>
      <c r="B1" s="309"/>
      <c r="C1" s="310" t="str">
        <f>'Dossier élève, apprenti'!G1</f>
        <v>à préciser</v>
      </c>
      <c r="D1" s="311"/>
      <c r="E1" s="311"/>
      <c r="F1" s="311"/>
      <c r="G1" s="311"/>
      <c r="H1" s="312"/>
    </row>
    <row r="2" spans="1:9" ht="39" customHeight="1" x14ac:dyDescent="0.3">
      <c r="A2" s="308" t="s">
        <v>484</v>
      </c>
      <c r="B2" s="309"/>
      <c r="C2" s="319" t="s">
        <v>362</v>
      </c>
      <c r="D2" s="320"/>
      <c r="E2" s="321"/>
      <c r="F2" s="128" t="s">
        <v>424</v>
      </c>
      <c r="G2" s="129"/>
      <c r="H2" s="129"/>
    </row>
    <row r="3" spans="1:9" ht="17.25" customHeight="1" thickBot="1" x14ac:dyDescent="0.35">
      <c r="A3" s="130"/>
      <c r="B3" s="130"/>
      <c r="C3" s="131"/>
      <c r="D3" s="131"/>
      <c r="E3" s="132"/>
      <c r="F3" s="133"/>
      <c r="G3" s="133"/>
      <c r="H3" s="133"/>
    </row>
    <row r="4" spans="1:9" ht="17.25" customHeight="1" thickBot="1" x14ac:dyDescent="0.35">
      <c r="A4" s="134" t="s">
        <v>363</v>
      </c>
      <c r="B4" s="157" t="str">
        <f>'Dossier élève, apprenti'!B10</f>
        <v>Nom et prénom à préciser dans l'onglet dossier</v>
      </c>
      <c r="C4" s="158"/>
      <c r="D4" s="158"/>
      <c r="E4" s="158"/>
      <c r="F4" s="158"/>
      <c r="G4" s="158"/>
      <c r="H4" s="159"/>
    </row>
    <row r="5" spans="1:9" ht="17.25" customHeight="1" x14ac:dyDescent="0.3">
      <c r="A5" s="130"/>
      <c r="B5" s="130"/>
      <c r="C5" s="131"/>
      <c r="D5" s="131"/>
      <c r="E5" s="132"/>
      <c r="F5" s="133"/>
      <c r="G5" s="133"/>
      <c r="H5" s="133"/>
    </row>
    <row r="6" spans="1:9" ht="19.5" customHeight="1" x14ac:dyDescent="0.3">
      <c r="A6" s="317" t="s">
        <v>462</v>
      </c>
      <c r="B6" s="318"/>
      <c r="C6" s="318"/>
      <c r="D6" s="318"/>
      <c r="E6" s="318"/>
      <c r="F6" s="318"/>
      <c r="G6" s="318"/>
      <c r="H6" s="318"/>
    </row>
    <row r="7" spans="1:9" ht="20.25" customHeight="1" x14ac:dyDescent="0.3">
      <c r="A7" s="334" t="s">
        <v>487</v>
      </c>
      <c r="B7" s="335"/>
      <c r="C7" s="136" t="s">
        <v>364</v>
      </c>
      <c r="D7" s="137" t="s">
        <v>365</v>
      </c>
      <c r="E7" s="135" t="s">
        <v>366</v>
      </c>
      <c r="F7" s="135" t="s">
        <v>367</v>
      </c>
      <c r="G7" s="135" t="s">
        <v>368</v>
      </c>
      <c r="H7" s="135" t="s">
        <v>369</v>
      </c>
    </row>
    <row r="8" spans="1:9" ht="91.5" customHeight="1" x14ac:dyDescent="0.3">
      <c r="A8" s="313" t="s">
        <v>473</v>
      </c>
      <c r="B8" s="314"/>
      <c r="C8" s="138">
        <v>0.47</v>
      </c>
      <c r="D8" s="170"/>
      <c r="E8" s="170"/>
      <c r="F8" s="170"/>
      <c r="G8" s="170"/>
      <c r="H8" s="170"/>
      <c r="I8" s="127">
        <f>IF(H8&lt;&gt;"",20/20,IF(G8&lt;&gt;"",15/20,IF(F8&lt;&gt;"",8/20,IF(E8&lt;&gt;"",2/20,0))))*$C$8*15</f>
        <v>0</v>
      </c>
    </row>
    <row r="9" spans="1:9" ht="57" customHeight="1" x14ac:dyDescent="0.3">
      <c r="A9" s="315" t="s">
        <v>474</v>
      </c>
      <c r="B9" s="316"/>
      <c r="C9" s="138">
        <v>0.33</v>
      </c>
      <c r="D9" s="171"/>
      <c r="E9" s="172"/>
      <c r="F9" s="172"/>
      <c r="G9" s="172"/>
      <c r="H9" s="172"/>
      <c r="I9" s="127">
        <f>IF(H9&lt;&gt;"",20/20,IF(G9&lt;&gt;"",15/20,IF(F9&lt;&gt;"",8/20,IF(E9&lt;&gt;"",2/20,0))))*$C$9*15</f>
        <v>0</v>
      </c>
    </row>
    <row r="10" spans="1:9" ht="45" customHeight="1" x14ac:dyDescent="0.3">
      <c r="A10" s="315" t="s">
        <v>475</v>
      </c>
      <c r="B10" s="325"/>
      <c r="C10" s="138">
        <v>0.2</v>
      </c>
      <c r="D10" s="171"/>
      <c r="E10" s="172"/>
      <c r="F10" s="172"/>
      <c r="G10" s="172"/>
      <c r="H10" s="172"/>
      <c r="I10" s="127">
        <f>IF(H10&lt;&gt;"",20/20,IF(G10&lt;&gt;"",15/20,IF(F10&lt;&gt;"",8/20,IF(E10&lt;&gt;"",2/20,0))))*$C$10*15</f>
        <v>0</v>
      </c>
    </row>
    <row r="11" spans="1:9" ht="36" customHeight="1" x14ac:dyDescent="0.3">
      <c r="A11" s="315" t="s">
        <v>425</v>
      </c>
      <c r="B11" s="322"/>
      <c r="C11" s="323"/>
      <c r="D11" s="323"/>
      <c r="E11" s="323"/>
      <c r="F11" s="324"/>
      <c r="G11" s="144">
        <f>SUM(I8:I10)</f>
        <v>0</v>
      </c>
      <c r="H11" s="162" t="s">
        <v>426</v>
      </c>
    </row>
    <row r="12" spans="1:9" ht="23.25" customHeight="1" x14ac:dyDescent="0.3">
      <c r="A12" s="326" t="s">
        <v>463</v>
      </c>
      <c r="B12" s="327"/>
      <c r="C12" s="328"/>
      <c r="D12" s="174">
        <f>G11*3</f>
        <v>0</v>
      </c>
      <c r="E12" s="336" t="s">
        <v>427</v>
      </c>
      <c r="F12" s="336"/>
      <c r="G12" s="336"/>
      <c r="H12" s="337"/>
    </row>
    <row r="13" spans="1:9" ht="94.5" customHeight="1" x14ac:dyDescent="0.3">
      <c r="A13" s="329" t="s">
        <v>471</v>
      </c>
      <c r="B13" s="330"/>
      <c r="C13" s="331" t="s">
        <v>472</v>
      </c>
      <c r="D13" s="332"/>
      <c r="E13" s="332"/>
      <c r="F13" s="332"/>
      <c r="G13" s="332"/>
      <c r="H13" s="333"/>
    </row>
    <row r="14" spans="1:9" ht="16.5" customHeight="1" x14ac:dyDescent="0.3">
      <c r="A14" s="305" t="s">
        <v>428</v>
      </c>
      <c r="B14" s="306"/>
      <c r="C14" s="306"/>
      <c r="D14" s="306"/>
      <c r="E14" s="306"/>
      <c r="F14" s="306"/>
      <c r="G14" s="306"/>
      <c r="H14" s="307"/>
    </row>
    <row r="15" spans="1:9" ht="45" customHeight="1" x14ac:dyDescent="0.3">
      <c r="A15" s="315" t="s">
        <v>491</v>
      </c>
      <c r="B15" s="325"/>
      <c r="C15" s="138">
        <v>0.1</v>
      </c>
      <c r="D15" s="171"/>
      <c r="E15" s="172"/>
      <c r="F15" s="172"/>
      <c r="G15" s="172"/>
      <c r="H15" s="172"/>
      <c r="I15" s="127">
        <f>IF(H15&lt;&gt;"",20/20,IF(G15&lt;&gt;"",15/20,IF(F15&lt;&gt;"",8/20,IF(E15&lt;&gt;"",2/20,0))))*$C$15*15</f>
        <v>0</v>
      </c>
    </row>
    <row r="16" spans="1:9" ht="45" customHeight="1" x14ac:dyDescent="0.3">
      <c r="A16" s="315" t="s">
        <v>492</v>
      </c>
      <c r="B16" s="325"/>
      <c r="C16" s="138">
        <v>0.3</v>
      </c>
      <c r="D16" s="171"/>
      <c r="E16" s="172"/>
      <c r="F16" s="172"/>
      <c r="G16" s="172"/>
      <c r="H16" s="172"/>
      <c r="I16" s="127">
        <f>IF(H16&lt;&gt;"",20/20,IF(G16&lt;&gt;"",15/20,IF(F16&lt;&gt;"",8/20,IF(E16&lt;&gt;"",2/20,0))))*$C$16*15</f>
        <v>0</v>
      </c>
    </row>
    <row r="17" spans="1:9" ht="45" customHeight="1" x14ac:dyDescent="0.3">
      <c r="A17" s="315" t="s">
        <v>493</v>
      </c>
      <c r="B17" s="325"/>
      <c r="C17" s="138">
        <v>0.3</v>
      </c>
      <c r="D17" s="171"/>
      <c r="E17" s="172"/>
      <c r="F17" s="172"/>
      <c r="G17" s="172"/>
      <c r="H17" s="172"/>
      <c r="I17" s="127">
        <f>IF(H17&lt;&gt;"",20/20,IF(G17&lt;&gt;"",15/20,IF(F17&lt;&gt;"",8/20,IF(E17&lt;&gt;"",2/20,0))))*$C$17*15</f>
        <v>0</v>
      </c>
    </row>
    <row r="18" spans="1:9" ht="45" customHeight="1" x14ac:dyDescent="0.3">
      <c r="A18" s="315" t="s">
        <v>494</v>
      </c>
      <c r="B18" s="325"/>
      <c r="C18" s="138">
        <v>0.3</v>
      </c>
      <c r="D18" s="171"/>
      <c r="E18" s="172"/>
      <c r="F18" s="172"/>
      <c r="G18" s="172"/>
      <c r="H18" s="172"/>
      <c r="I18" s="127">
        <f>IF(H18&lt;&gt;"",20/20,IF(G18&lt;&gt;"",15/20,IF(F18&lt;&gt;"",8/20,IF(E18&lt;&gt;"",2/20,0))))*$C$18*15</f>
        <v>0</v>
      </c>
    </row>
    <row r="19" spans="1:9" ht="36" customHeight="1" x14ac:dyDescent="0.3">
      <c r="A19" s="315" t="s">
        <v>425</v>
      </c>
      <c r="B19" s="322"/>
      <c r="C19" s="323"/>
      <c r="D19" s="323"/>
      <c r="E19" s="323"/>
      <c r="F19" s="324"/>
      <c r="G19" s="144">
        <f>SUM(I15:I18)</f>
        <v>0</v>
      </c>
      <c r="H19" s="162" t="s">
        <v>426</v>
      </c>
    </row>
    <row r="20" spans="1:9" ht="39.75" customHeight="1" x14ac:dyDescent="0.3">
      <c r="A20" s="344" t="s">
        <v>477</v>
      </c>
      <c r="B20" s="345"/>
      <c r="C20" s="328"/>
      <c r="D20" s="173">
        <f>G19</f>
        <v>0</v>
      </c>
      <c r="E20" s="336" t="s">
        <v>426</v>
      </c>
      <c r="F20" s="336"/>
      <c r="G20" s="336"/>
      <c r="H20" s="337"/>
    </row>
    <row r="21" spans="1:9" ht="32.25" customHeight="1" x14ac:dyDescent="0.3">
      <c r="A21" s="339" t="s">
        <v>464</v>
      </c>
      <c r="B21" s="340"/>
      <c r="C21" s="139">
        <f>D12+D20</f>
        <v>0</v>
      </c>
      <c r="D21" s="139" t="s">
        <v>420</v>
      </c>
      <c r="E21" s="341"/>
      <c r="F21" s="342"/>
      <c r="G21" s="342"/>
      <c r="H21" s="343"/>
    </row>
    <row r="22" spans="1:9" ht="33.75" customHeight="1" x14ac:dyDescent="0.3">
      <c r="A22" s="140"/>
      <c r="B22" s="338" t="s">
        <v>429</v>
      </c>
      <c r="C22" s="338"/>
      <c r="D22" s="338"/>
      <c r="E22" s="338"/>
      <c r="F22" s="338"/>
      <c r="G22" s="145">
        <f>C21/3</f>
        <v>0</v>
      </c>
      <c r="H22" s="141" t="s">
        <v>386</v>
      </c>
    </row>
    <row r="23" spans="1:9" ht="47.25" customHeight="1" x14ac:dyDescent="0.3">
      <c r="A23" s="264" t="s">
        <v>430</v>
      </c>
      <c r="B23" s="265"/>
      <c r="C23" s="267" t="s">
        <v>370</v>
      </c>
      <c r="D23" s="267"/>
      <c r="E23" s="267"/>
      <c r="F23" s="267"/>
      <c r="G23" s="267"/>
      <c r="H23" s="267"/>
    </row>
  </sheetData>
  <sheetProtection selectLockedCells="1"/>
  <mergeCells count="27">
    <mergeCell ref="E12:H12"/>
    <mergeCell ref="E20:H20"/>
    <mergeCell ref="B22:F22"/>
    <mergeCell ref="A21:B21"/>
    <mergeCell ref="E21:H21"/>
    <mergeCell ref="A20:C20"/>
    <mergeCell ref="A18:B18"/>
    <mergeCell ref="A17:B17"/>
    <mergeCell ref="A16:B16"/>
    <mergeCell ref="A15:B15"/>
    <mergeCell ref="A19:F19"/>
    <mergeCell ref="A23:B23"/>
    <mergeCell ref="C23:H23"/>
    <mergeCell ref="A14:H14"/>
    <mergeCell ref="A1:B1"/>
    <mergeCell ref="C1:H1"/>
    <mergeCell ref="A8:B8"/>
    <mergeCell ref="A9:B9"/>
    <mergeCell ref="A6:H6"/>
    <mergeCell ref="A2:B2"/>
    <mergeCell ref="C2:E2"/>
    <mergeCell ref="A11:F11"/>
    <mergeCell ref="A10:B10"/>
    <mergeCell ref="A12:C12"/>
    <mergeCell ref="A13:B13"/>
    <mergeCell ref="C13:H13"/>
    <mergeCell ref="A7:B7"/>
  </mergeCells>
  <pageMargins left="0.7" right="0.7" top="0.75" bottom="0.75" header="0.3" footer="0.3"/>
  <pageSetup paperSize="9" scale="57"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2:C35"/>
  <sheetViews>
    <sheetView showGridLines="0" topLeftCell="A28" workbookViewId="0">
      <selection activeCell="A34" sqref="A34"/>
    </sheetView>
  </sheetViews>
  <sheetFormatPr baseColWidth="10" defaultRowHeight="13.5" x14ac:dyDescent="0.25"/>
  <cols>
    <col min="1" max="1" width="112" customWidth="1"/>
    <col min="2" max="2" width="9.85546875" customWidth="1"/>
    <col min="3" max="3" width="5.42578125" customWidth="1"/>
  </cols>
  <sheetData>
    <row r="2" spans="1:3" ht="18" x14ac:dyDescent="0.25">
      <c r="A2" s="40" t="s">
        <v>338</v>
      </c>
    </row>
    <row r="3" spans="1:3" ht="15" x14ac:dyDescent="0.25">
      <c r="A3" s="41"/>
    </row>
    <row r="4" spans="1:3" ht="13.5" customHeight="1" x14ac:dyDescent="0.25">
      <c r="A4" s="79" t="s">
        <v>339</v>
      </c>
    </row>
    <row r="5" spans="1:3" ht="14.25" customHeight="1" x14ac:dyDescent="0.25">
      <c r="A5" s="43" t="s">
        <v>371</v>
      </c>
    </row>
    <row r="6" spans="1:3" ht="14.1" customHeight="1" x14ac:dyDescent="0.25">
      <c r="A6" s="43" t="s">
        <v>340</v>
      </c>
    </row>
    <row r="7" spans="1:3" ht="29.85" customHeight="1" x14ac:dyDescent="0.25">
      <c r="A7" s="75" t="s">
        <v>372</v>
      </c>
    </row>
    <row r="8" spans="1:3" ht="18" customHeight="1" x14ac:dyDescent="0.25">
      <c r="A8" s="75" t="s">
        <v>373</v>
      </c>
    </row>
    <row r="9" spans="1:3" ht="14.25" x14ac:dyDescent="0.25">
      <c r="A9" s="78" t="s">
        <v>374</v>
      </c>
    </row>
    <row r="10" spans="1:3" ht="15" x14ac:dyDescent="0.25">
      <c r="A10" s="75"/>
      <c r="C10" s="43"/>
    </row>
    <row r="11" spans="1:3" ht="14.25" x14ac:dyDescent="0.25">
      <c r="A11" s="43"/>
    </row>
    <row r="12" spans="1:3" ht="29.85" customHeight="1" x14ac:dyDescent="0.25">
      <c r="A12" s="43" t="s">
        <v>341</v>
      </c>
    </row>
    <row r="13" spans="1:3" ht="14.25" x14ac:dyDescent="0.25">
      <c r="A13" s="44"/>
    </row>
    <row r="14" spans="1:3" ht="15" x14ac:dyDescent="0.25">
      <c r="A14" s="80" t="s">
        <v>342</v>
      </c>
    </row>
    <row r="15" spans="1:3" ht="14.25" x14ac:dyDescent="0.25">
      <c r="A15" s="43" t="s">
        <v>343</v>
      </c>
    </row>
    <row r="16" spans="1:3" ht="42.75" x14ac:dyDescent="0.25">
      <c r="A16" s="45" t="s">
        <v>375</v>
      </c>
    </row>
    <row r="17" spans="1:1" ht="14.25" x14ac:dyDescent="0.25">
      <c r="A17" s="44"/>
    </row>
    <row r="18" spans="1:1" ht="15" x14ac:dyDescent="0.25">
      <c r="A18" s="30" t="s">
        <v>344</v>
      </c>
    </row>
    <row r="19" spans="1:1" ht="26.85" customHeight="1" x14ac:dyDescent="0.25">
      <c r="A19" s="78" t="s">
        <v>345</v>
      </c>
    </row>
    <row r="20" spans="1:1" ht="16.350000000000001" customHeight="1" x14ac:dyDescent="0.25">
      <c r="A20" s="78" t="s">
        <v>376</v>
      </c>
    </row>
    <row r="21" spans="1:1" ht="7.35" customHeight="1" x14ac:dyDescent="0.25">
      <c r="A21" s="41"/>
    </row>
    <row r="22" spans="1:1" ht="17.100000000000001" customHeight="1" x14ac:dyDescent="0.25">
      <c r="A22" s="41" t="s">
        <v>346</v>
      </c>
    </row>
    <row r="23" spans="1:1" ht="26.1" customHeight="1" x14ac:dyDescent="0.25">
      <c r="A23" s="81" t="s">
        <v>377</v>
      </c>
    </row>
    <row r="24" spans="1:1" ht="25.5" customHeight="1" x14ac:dyDescent="0.25">
      <c r="A24" s="82" t="s">
        <v>378</v>
      </c>
    </row>
    <row r="25" spans="1:1" ht="42" customHeight="1" x14ac:dyDescent="0.25">
      <c r="A25" s="46" t="s">
        <v>347</v>
      </c>
    </row>
    <row r="26" spans="1:1" ht="35.1" customHeight="1" x14ac:dyDescent="0.25">
      <c r="A26" s="47" t="s">
        <v>348</v>
      </c>
    </row>
    <row r="27" spans="1:1" ht="14.25" x14ac:dyDescent="0.25">
      <c r="A27" s="44" t="s">
        <v>349</v>
      </c>
    </row>
    <row r="28" spans="1:1" ht="14.25" x14ac:dyDescent="0.25">
      <c r="A28" s="44"/>
    </row>
    <row r="29" spans="1:1" ht="15.75" x14ac:dyDescent="0.25">
      <c r="A29" s="48" t="s">
        <v>350</v>
      </c>
    </row>
    <row r="30" spans="1:1" ht="15.75" x14ac:dyDescent="0.25">
      <c r="A30" s="48"/>
    </row>
    <row r="31" spans="1:1" ht="17.850000000000001" customHeight="1" x14ac:dyDescent="0.25">
      <c r="A31" s="42" t="s">
        <v>379</v>
      </c>
    </row>
    <row r="32" spans="1:1" ht="29.1" customHeight="1" x14ac:dyDescent="0.25">
      <c r="A32" s="43" t="s">
        <v>351</v>
      </c>
    </row>
    <row r="33" spans="1:1" ht="30" customHeight="1" x14ac:dyDescent="0.25">
      <c r="A33" s="43" t="s">
        <v>352</v>
      </c>
    </row>
    <row r="34" spans="1:1" ht="14.25" x14ac:dyDescent="0.25">
      <c r="A34" s="43"/>
    </row>
    <row r="35" spans="1:1" ht="15.75" x14ac:dyDescent="0.25">
      <c r="A35" s="29"/>
    </row>
  </sheetData>
  <sheetProtection sheet="1" objects="1" scenarios="1" select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pageSetUpPr fitToPage="1"/>
  </sheetPr>
  <dimension ref="A2:E20"/>
  <sheetViews>
    <sheetView zoomScale="70" zoomScaleNormal="70" workbookViewId="0">
      <selection activeCell="A4" sqref="A4:D4"/>
    </sheetView>
  </sheetViews>
  <sheetFormatPr baseColWidth="10" defaultRowHeight="13.5" x14ac:dyDescent="0.25"/>
  <cols>
    <col min="1" max="1" width="20.28515625" customWidth="1"/>
    <col min="2" max="2" width="44.42578125" customWidth="1"/>
    <col min="3" max="3" width="45.42578125" customWidth="1"/>
    <col min="4" max="4" width="37.7109375" customWidth="1"/>
  </cols>
  <sheetData>
    <row r="2" spans="1:5" ht="15.75" x14ac:dyDescent="0.25">
      <c r="A2" s="355" t="s">
        <v>443</v>
      </c>
      <c r="B2" s="355"/>
      <c r="C2" s="355"/>
      <c r="D2" s="355"/>
    </row>
    <row r="3" spans="1:5" ht="16.5" thickBot="1" x14ac:dyDescent="0.3">
      <c r="A3" s="29"/>
    </row>
    <row r="4" spans="1:5" ht="28.5" customHeight="1" thickBot="1" x14ac:dyDescent="0.3">
      <c r="A4" s="356" t="s">
        <v>466</v>
      </c>
      <c r="B4" s="357"/>
      <c r="C4" s="357"/>
      <c r="D4" s="358"/>
    </row>
    <row r="5" spans="1:5" ht="23.25" customHeight="1" thickBot="1" x14ac:dyDescent="0.3">
      <c r="A5" s="50" t="s">
        <v>353</v>
      </c>
      <c r="B5" s="361" t="s">
        <v>331</v>
      </c>
      <c r="C5" s="361"/>
      <c r="D5" s="361"/>
    </row>
    <row r="6" spans="1:5" ht="50.25" customHeight="1" thickBot="1" x14ac:dyDescent="0.3">
      <c r="A6" s="359" t="s">
        <v>354</v>
      </c>
      <c r="B6" s="360" t="s">
        <v>432</v>
      </c>
      <c r="C6" s="360"/>
      <c r="D6" s="360"/>
    </row>
    <row r="7" spans="1:5" ht="39.6" customHeight="1" thickBot="1" x14ac:dyDescent="0.3">
      <c r="A7" s="359"/>
      <c r="B7" s="362" t="s">
        <v>431</v>
      </c>
      <c r="C7" s="362"/>
      <c r="D7" s="362"/>
    </row>
    <row r="8" spans="1:5" ht="35.1" customHeight="1" thickBot="1" x14ac:dyDescent="0.3">
      <c r="A8" s="359"/>
      <c r="B8" s="362"/>
      <c r="C8" s="362"/>
      <c r="D8" s="362"/>
    </row>
    <row r="9" spans="1:5" ht="39" customHeight="1" thickBot="1" x14ac:dyDescent="0.3">
      <c r="A9" s="359"/>
      <c r="B9" s="362"/>
      <c r="C9" s="362"/>
      <c r="D9" s="362"/>
    </row>
    <row r="10" spans="1:5" ht="39" customHeight="1" thickBot="1" x14ac:dyDescent="0.3">
      <c r="A10" s="351"/>
      <c r="B10" s="111" t="s">
        <v>435</v>
      </c>
      <c r="C10" s="112" t="s">
        <v>436</v>
      </c>
      <c r="D10" s="113" t="s">
        <v>437</v>
      </c>
      <c r="E10" s="106"/>
    </row>
    <row r="11" spans="1:5" ht="269.25" customHeight="1" thickBot="1" x14ac:dyDescent="0.3">
      <c r="A11" s="352"/>
      <c r="B11" s="108" t="s">
        <v>433</v>
      </c>
      <c r="C11" s="109" t="s">
        <v>434</v>
      </c>
      <c r="D11" s="110" t="s">
        <v>440</v>
      </c>
    </row>
    <row r="12" spans="1:5" ht="82.35" customHeight="1" thickBot="1" x14ac:dyDescent="0.3">
      <c r="A12" s="50" t="s">
        <v>357</v>
      </c>
      <c r="B12" s="107" t="s">
        <v>438</v>
      </c>
      <c r="C12" s="54" t="s">
        <v>441</v>
      </c>
      <c r="D12" s="76" t="s">
        <v>439</v>
      </c>
    </row>
    <row r="13" spans="1:5" ht="36.6" customHeight="1" thickBot="1" x14ac:dyDescent="0.3">
      <c r="A13" s="50" t="s">
        <v>355</v>
      </c>
      <c r="B13" s="364" t="s">
        <v>444</v>
      </c>
      <c r="C13" s="364"/>
      <c r="D13" s="364"/>
      <c r="E13" s="49"/>
    </row>
    <row r="14" spans="1:5" ht="30" customHeight="1" thickBot="1" x14ac:dyDescent="0.3">
      <c r="A14" s="50" t="s">
        <v>356</v>
      </c>
      <c r="B14" s="363" t="s">
        <v>442</v>
      </c>
      <c r="C14" s="363"/>
      <c r="D14" s="363"/>
    </row>
    <row r="15" spans="1:5" ht="19.350000000000001" hidden="1" customHeight="1" thickBot="1" x14ac:dyDescent="0.3">
      <c r="A15" s="50"/>
      <c r="B15" s="52"/>
      <c r="C15" s="52"/>
      <c r="D15" s="52"/>
    </row>
    <row r="16" spans="1:5" s="51" customFormat="1" ht="16.5" thickBot="1" x14ac:dyDescent="0.25">
      <c r="A16" s="77" t="s">
        <v>358</v>
      </c>
      <c r="B16" s="346" t="s">
        <v>359</v>
      </c>
      <c r="C16" s="347"/>
      <c r="D16" s="348"/>
    </row>
    <row r="17" spans="1:4" s="51" customFormat="1" ht="15.75" x14ac:dyDescent="0.2">
      <c r="A17" s="59"/>
      <c r="B17" s="57"/>
      <c r="C17" s="57"/>
      <c r="D17" s="58"/>
    </row>
    <row r="18" spans="1:4" ht="117.75" customHeight="1" x14ac:dyDescent="0.25">
      <c r="A18" s="349" t="s">
        <v>445</v>
      </c>
      <c r="B18" s="350"/>
      <c r="C18" s="350"/>
      <c r="D18" s="350"/>
    </row>
    <row r="19" spans="1:4" x14ac:dyDescent="0.25">
      <c r="A19" s="353"/>
      <c r="B19" s="353"/>
      <c r="C19" s="354"/>
      <c r="D19" s="354"/>
    </row>
    <row r="20" spans="1:4" x14ac:dyDescent="0.25">
      <c r="A20" s="53"/>
    </row>
  </sheetData>
  <sheetProtection sheet="1" objects="1" scenarios="1" selectLockedCells="1"/>
  <mergeCells count="12">
    <mergeCell ref="B16:D16"/>
    <mergeCell ref="A18:D18"/>
    <mergeCell ref="A10:A11"/>
    <mergeCell ref="A19:D19"/>
    <mergeCell ref="A2:D2"/>
    <mergeCell ref="A4:D4"/>
    <mergeCell ref="A6:A9"/>
    <mergeCell ref="B6:D6"/>
    <mergeCell ref="B5:D5"/>
    <mergeCell ref="B7:D9"/>
    <mergeCell ref="B14:D14"/>
    <mergeCell ref="B13:D13"/>
  </mergeCells>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249977111117893"/>
    <pageSetUpPr fitToPage="1"/>
  </sheetPr>
  <dimension ref="A2:F17"/>
  <sheetViews>
    <sheetView zoomScale="80" zoomScaleNormal="80" workbookViewId="0">
      <selection activeCell="A4" sqref="A4:C4"/>
    </sheetView>
  </sheetViews>
  <sheetFormatPr baseColWidth="10" defaultRowHeight="13.5" x14ac:dyDescent="0.25"/>
  <cols>
    <col min="1" max="1" width="23.28515625" customWidth="1"/>
    <col min="2" max="2" width="41.7109375" customWidth="1"/>
    <col min="3" max="3" width="52.42578125" customWidth="1"/>
  </cols>
  <sheetData>
    <row r="2" spans="1:6" ht="15.75" x14ac:dyDescent="0.25">
      <c r="A2" s="355" t="s">
        <v>443</v>
      </c>
      <c r="B2" s="355"/>
      <c r="C2" s="355"/>
    </row>
    <row r="3" spans="1:6" ht="16.5" thickBot="1" x14ac:dyDescent="0.3">
      <c r="A3" s="29"/>
    </row>
    <row r="4" spans="1:6" ht="57.75" customHeight="1" thickBot="1" x14ac:dyDescent="0.3">
      <c r="A4" s="369" t="s">
        <v>459</v>
      </c>
      <c r="B4" s="370"/>
      <c r="C4" s="371"/>
    </row>
    <row r="5" spans="1:6" ht="70.5" customHeight="1" x14ac:dyDescent="0.25">
      <c r="A5" s="366" t="s">
        <v>354</v>
      </c>
      <c r="B5" s="372" t="s">
        <v>446</v>
      </c>
      <c r="C5" s="372"/>
    </row>
    <row r="6" spans="1:6" ht="99.75" customHeight="1" thickBot="1" x14ac:dyDescent="0.3">
      <c r="A6" s="367"/>
      <c r="B6" s="365" t="s">
        <v>447</v>
      </c>
      <c r="C6" s="365"/>
    </row>
    <row r="7" spans="1:6" ht="150.75" customHeight="1" thickBot="1" x14ac:dyDescent="0.3">
      <c r="A7" s="368"/>
      <c r="B7" s="377" t="s">
        <v>458</v>
      </c>
      <c r="C7" s="378"/>
    </row>
    <row r="8" spans="1:6" ht="30.75" customHeight="1" thickBot="1" x14ac:dyDescent="0.3">
      <c r="A8" s="359"/>
      <c r="B8" s="114" t="s">
        <v>448</v>
      </c>
      <c r="C8" s="114" t="s">
        <v>449</v>
      </c>
    </row>
    <row r="9" spans="1:6" ht="111" customHeight="1" thickBot="1" x14ac:dyDescent="0.3">
      <c r="A9" s="359"/>
      <c r="B9" s="115" t="s">
        <v>454</v>
      </c>
      <c r="C9" s="116" t="s">
        <v>455</v>
      </c>
    </row>
    <row r="10" spans="1:6" ht="35.25" customHeight="1" thickBot="1" x14ac:dyDescent="0.3">
      <c r="A10" s="103" t="s">
        <v>353</v>
      </c>
      <c r="B10" s="117" t="s">
        <v>452</v>
      </c>
      <c r="C10" s="117" t="s">
        <v>453</v>
      </c>
    </row>
    <row r="11" spans="1:6" ht="49.5" customHeight="1" thickBot="1" x14ac:dyDescent="0.3">
      <c r="A11" s="50" t="s">
        <v>357</v>
      </c>
      <c r="B11" s="107" t="s">
        <v>450</v>
      </c>
      <c r="C11" s="76" t="s">
        <v>451</v>
      </c>
      <c r="F11" s="2"/>
    </row>
    <row r="12" spans="1:6" ht="69" customHeight="1" thickBot="1" x14ac:dyDescent="0.3">
      <c r="A12" s="50" t="s">
        <v>355</v>
      </c>
      <c r="B12" s="117" t="s">
        <v>457</v>
      </c>
      <c r="C12" s="117" t="s">
        <v>456</v>
      </c>
    </row>
    <row r="13" spans="1:6" ht="30" customHeight="1" thickBot="1" x14ac:dyDescent="0.3">
      <c r="A13" s="50" t="s">
        <v>356</v>
      </c>
      <c r="B13" s="363" t="s">
        <v>442</v>
      </c>
      <c r="C13" s="363"/>
    </row>
    <row r="14" spans="1:6" s="51" customFormat="1" ht="23.25" customHeight="1" thickBot="1" x14ac:dyDescent="0.25">
      <c r="A14" s="77" t="s">
        <v>358</v>
      </c>
      <c r="B14" s="346" t="s">
        <v>359</v>
      </c>
      <c r="C14" s="348"/>
    </row>
    <row r="15" spans="1:6" x14ac:dyDescent="0.25">
      <c r="A15" s="55"/>
      <c r="B15" s="56"/>
      <c r="C15" s="56"/>
    </row>
    <row r="16" spans="1:6" ht="14.25" thickBot="1" x14ac:dyDescent="0.3">
      <c r="A16" s="373"/>
      <c r="B16" s="373"/>
      <c r="C16" s="374"/>
    </row>
    <row r="17" spans="1:3" ht="15.75" customHeight="1" x14ac:dyDescent="0.25">
      <c r="A17" s="375"/>
      <c r="B17" s="375"/>
      <c r="C17" s="376"/>
    </row>
  </sheetData>
  <sheetProtection sheet="1" objects="1" scenarios="1" selectLockedCells="1"/>
  <mergeCells count="10">
    <mergeCell ref="A8:A9"/>
    <mergeCell ref="B13:C13"/>
    <mergeCell ref="B14:C14"/>
    <mergeCell ref="A16:C17"/>
    <mergeCell ref="B7:C7"/>
    <mergeCell ref="B6:C6"/>
    <mergeCell ref="A5:A7"/>
    <mergeCell ref="A2:C2"/>
    <mergeCell ref="A4:C4"/>
    <mergeCell ref="B5:C5"/>
  </mergeCells>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F110"/>
  <sheetViews>
    <sheetView showGridLines="0" topLeftCell="D1" zoomScale="80" zoomScaleNormal="80" workbookViewId="0">
      <selection activeCell="D1" sqref="A1:XFD1048576"/>
    </sheetView>
  </sheetViews>
  <sheetFormatPr baseColWidth="10" defaultColWidth="11.42578125" defaultRowHeight="14.25" x14ac:dyDescent="0.3"/>
  <cols>
    <col min="1" max="1" width="123.42578125" customWidth="1"/>
    <col min="2" max="2" width="76.42578125" customWidth="1"/>
    <col min="3" max="3" width="83" style="1" customWidth="1"/>
    <col min="4" max="4" width="97.42578125" customWidth="1"/>
    <col min="5" max="5" width="97.42578125" style="26" customWidth="1"/>
    <col min="6" max="6" width="44.140625" customWidth="1"/>
  </cols>
  <sheetData>
    <row r="1" spans="1:6" ht="15" x14ac:dyDescent="0.25">
      <c r="A1" t="s">
        <v>74</v>
      </c>
      <c r="B1" s="3" t="s">
        <v>73</v>
      </c>
      <c r="C1" s="3" t="s">
        <v>76</v>
      </c>
      <c r="D1" s="3" t="s">
        <v>75</v>
      </c>
      <c r="E1" s="3" t="s">
        <v>328</v>
      </c>
      <c r="F1" s="3" t="s">
        <v>329</v>
      </c>
    </row>
    <row r="2" spans="1:6" ht="27" customHeight="1" x14ac:dyDescent="0.3">
      <c r="A2" s="4" t="s">
        <v>146</v>
      </c>
      <c r="B2" s="4" t="s">
        <v>152</v>
      </c>
      <c r="C2" s="5" t="s">
        <v>78</v>
      </c>
      <c r="D2" s="6" t="s">
        <v>104</v>
      </c>
      <c r="E2" s="7" t="s">
        <v>230</v>
      </c>
      <c r="F2" s="8" t="s">
        <v>288</v>
      </c>
    </row>
    <row r="3" spans="1:6" ht="27" customHeight="1" x14ac:dyDescent="0.3">
      <c r="A3" s="9" t="s">
        <v>147</v>
      </c>
      <c r="B3" s="10" t="s">
        <v>1</v>
      </c>
      <c r="C3" s="5" t="s">
        <v>79</v>
      </c>
      <c r="D3" s="11" t="s">
        <v>103</v>
      </c>
      <c r="E3" s="12" t="s">
        <v>233</v>
      </c>
      <c r="F3" s="13" t="s">
        <v>289</v>
      </c>
    </row>
    <row r="4" spans="1:6" ht="27" customHeight="1" x14ac:dyDescent="0.3">
      <c r="A4" s="4" t="s">
        <v>148</v>
      </c>
      <c r="B4" s="5" t="s">
        <v>2</v>
      </c>
      <c r="C4" s="10" t="s">
        <v>81</v>
      </c>
      <c r="D4" s="6" t="s">
        <v>80</v>
      </c>
      <c r="E4" s="12" t="s">
        <v>234</v>
      </c>
      <c r="F4" s="8" t="s">
        <v>290</v>
      </c>
    </row>
    <row r="5" spans="1:6" ht="27" customHeight="1" x14ac:dyDescent="0.3">
      <c r="A5" s="9" t="s">
        <v>149</v>
      </c>
      <c r="B5" s="10" t="s">
        <v>3</v>
      </c>
      <c r="C5" s="5" t="s">
        <v>82</v>
      </c>
      <c r="D5" s="11" t="s">
        <v>92</v>
      </c>
      <c r="E5" s="12" t="s">
        <v>235</v>
      </c>
      <c r="F5" s="13" t="s">
        <v>291</v>
      </c>
    </row>
    <row r="6" spans="1:6" ht="27" customHeight="1" x14ac:dyDescent="0.3">
      <c r="A6" s="4" t="s">
        <v>150</v>
      </c>
      <c r="B6" s="5" t="s">
        <v>4</v>
      </c>
      <c r="C6" s="10" t="s">
        <v>83</v>
      </c>
      <c r="D6" s="6" t="s">
        <v>93</v>
      </c>
      <c r="E6" s="12" t="s">
        <v>236</v>
      </c>
      <c r="F6" s="8" t="s">
        <v>292</v>
      </c>
    </row>
    <row r="7" spans="1:6" ht="27" customHeight="1" x14ac:dyDescent="0.3">
      <c r="A7" s="9" t="s">
        <v>151</v>
      </c>
      <c r="B7" s="9" t="s">
        <v>153</v>
      </c>
      <c r="C7" s="5" t="s">
        <v>84</v>
      </c>
      <c r="D7" s="6" t="s">
        <v>105</v>
      </c>
      <c r="E7" s="12" t="s">
        <v>237</v>
      </c>
      <c r="F7" s="13" t="s">
        <v>293</v>
      </c>
    </row>
    <row r="8" spans="1:6" ht="13.5" customHeight="1" x14ac:dyDescent="0.3">
      <c r="B8" s="14" t="s">
        <v>5</v>
      </c>
      <c r="C8" s="10" t="s">
        <v>85</v>
      </c>
      <c r="D8" s="15" t="s">
        <v>176</v>
      </c>
      <c r="E8" s="12" t="s">
        <v>238</v>
      </c>
      <c r="F8" s="8" t="s">
        <v>294</v>
      </c>
    </row>
    <row r="9" spans="1:6" ht="27" x14ac:dyDescent="0.3">
      <c r="B9" s="16" t="s">
        <v>6</v>
      </c>
      <c r="C9" s="5" t="s">
        <v>86</v>
      </c>
      <c r="D9" s="6" t="s">
        <v>106</v>
      </c>
      <c r="E9" s="12" t="s">
        <v>239</v>
      </c>
      <c r="F9" s="13" t="s">
        <v>295</v>
      </c>
    </row>
    <row r="10" spans="1:6" x14ac:dyDescent="0.3">
      <c r="B10" s="4" t="s">
        <v>154</v>
      </c>
      <c r="C10" s="10" t="s">
        <v>87</v>
      </c>
      <c r="D10" s="11" t="s">
        <v>175</v>
      </c>
      <c r="E10" s="12" t="s">
        <v>259</v>
      </c>
      <c r="F10" s="8" t="s">
        <v>296</v>
      </c>
    </row>
    <row r="11" spans="1:6" ht="27" x14ac:dyDescent="0.3">
      <c r="A11" s="2" t="s">
        <v>68</v>
      </c>
      <c r="B11" s="16" t="s">
        <v>7</v>
      </c>
      <c r="C11" s="5" t="s">
        <v>88</v>
      </c>
      <c r="D11" s="6" t="s">
        <v>107</v>
      </c>
      <c r="E11" s="12" t="s">
        <v>240</v>
      </c>
      <c r="F11" s="13" t="s">
        <v>297</v>
      </c>
    </row>
    <row r="12" spans="1:6" ht="18.75" customHeight="1" x14ac:dyDescent="0.3">
      <c r="A12" t="s">
        <v>69</v>
      </c>
      <c r="B12" s="14" t="s">
        <v>8</v>
      </c>
      <c r="C12" s="10" t="s">
        <v>89</v>
      </c>
      <c r="D12" s="6" t="s">
        <v>108</v>
      </c>
      <c r="E12" s="12" t="s">
        <v>241</v>
      </c>
      <c r="F12" s="8" t="s">
        <v>298</v>
      </c>
    </row>
    <row r="13" spans="1:6" ht="19.5" customHeight="1" x14ac:dyDescent="0.3">
      <c r="A13" t="s">
        <v>313</v>
      </c>
      <c r="B13" s="16" t="s">
        <v>9</v>
      </c>
      <c r="C13" s="5" t="s">
        <v>90</v>
      </c>
      <c r="D13" s="11" t="s">
        <v>109</v>
      </c>
      <c r="E13" s="12" t="s">
        <v>260</v>
      </c>
      <c r="F13" s="13" t="s">
        <v>299</v>
      </c>
    </row>
    <row r="14" spans="1:6" x14ac:dyDescent="0.3">
      <c r="A14" t="s">
        <v>70</v>
      </c>
      <c r="B14" s="14" t="s">
        <v>10</v>
      </c>
      <c r="C14" s="10" t="s">
        <v>91</v>
      </c>
      <c r="D14" s="6" t="s">
        <v>177</v>
      </c>
      <c r="E14" s="12" t="s">
        <v>242</v>
      </c>
      <c r="F14" s="8" t="s">
        <v>300</v>
      </c>
    </row>
    <row r="15" spans="1:6" x14ac:dyDescent="0.3">
      <c r="A15" t="s">
        <v>71</v>
      </c>
      <c r="B15" s="17" t="s">
        <v>155</v>
      </c>
      <c r="C15" s="10" t="s">
        <v>141</v>
      </c>
      <c r="D15" s="11" t="s">
        <v>110</v>
      </c>
      <c r="E15" s="12" t="s">
        <v>243</v>
      </c>
      <c r="F15" s="13" t="s">
        <v>301</v>
      </c>
    </row>
    <row r="16" spans="1:6" x14ac:dyDescent="0.3">
      <c r="A16" t="s">
        <v>72</v>
      </c>
      <c r="B16" s="14" t="s">
        <v>11</v>
      </c>
      <c r="C16" s="10" t="s">
        <v>142</v>
      </c>
      <c r="D16" s="6" t="s">
        <v>111</v>
      </c>
      <c r="E16" s="12" t="s">
        <v>244</v>
      </c>
      <c r="F16" s="8" t="s">
        <v>302</v>
      </c>
    </row>
    <row r="17" spans="1:6" x14ac:dyDescent="0.3">
      <c r="A17" t="s">
        <v>0</v>
      </c>
      <c r="B17" s="16" t="s">
        <v>12</v>
      </c>
      <c r="C17" s="5" t="s">
        <v>143</v>
      </c>
      <c r="D17" s="6" t="s">
        <v>112</v>
      </c>
      <c r="E17" s="12" t="s">
        <v>245</v>
      </c>
      <c r="F17" s="13" t="s">
        <v>303</v>
      </c>
    </row>
    <row r="18" spans="1:6" ht="15" customHeight="1" x14ac:dyDescent="0.3">
      <c r="B18" s="14" t="s">
        <v>13</v>
      </c>
      <c r="C18" s="10" t="s">
        <v>144</v>
      </c>
      <c r="D18" s="11" t="s">
        <v>113</v>
      </c>
      <c r="E18" s="12" t="s">
        <v>261</v>
      </c>
      <c r="F18" s="8" t="s">
        <v>304</v>
      </c>
    </row>
    <row r="19" spans="1:6" ht="81" x14ac:dyDescent="0.3">
      <c r="B19" s="16" t="s">
        <v>284</v>
      </c>
      <c r="C19" s="5" t="s">
        <v>145</v>
      </c>
      <c r="D19" s="6" t="s">
        <v>114</v>
      </c>
      <c r="E19" s="12" t="s">
        <v>246</v>
      </c>
      <c r="F19" s="13" t="s">
        <v>305</v>
      </c>
    </row>
    <row r="20" spans="1:6" x14ac:dyDescent="0.3">
      <c r="B20" s="5" t="s">
        <v>14</v>
      </c>
      <c r="C20" s="10" t="s">
        <v>94</v>
      </c>
      <c r="D20" s="11" t="s">
        <v>115</v>
      </c>
      <c r="E20" s="12" t="s">
        <v>247</v>
      </c>
      <c r="F20" s="8" t="s">
        <v>306</v>
      </c>
    </row>
    <row r="21" spans="1:6" x14ac:dyDescent="0.3">
      <c r="B21" s="9" t="s">
        <v>156</v>
      </c>
      <c r="C21" s="5" t="s">
        <v>95</v>
      </c>
      <c r="D21" s="6" t="s">
        <v>116</v>
      </c>
      <c r="E21" s="12" t="s">
        <v>262</v>
      </c>
      <c r="F21" s="13" t="s">
        <v>307</v>
      </c>
    </row>
    <row r="22" spans="1:6" x14ac:dyDescent="0.3">
      <c r="B22" s="5" t="s">
        <v>15</v>
      </c>
      <c r="C22" s="10" t="s">
        <v>96</v>
      </c>
      <c r="D22" s="6" t="s">
        <v>117</v>
      </c>
      <c r="E22" s="12" t="s">
        <v>248</v>
      </c>
      <c r="F22" s="8" t="s">
        <v>308</v>
      </c>
    </row>
    <row r="23" spans="1:6" x14ac:dyDescent="0.3">
      <c r="B23" s="10" t="s">
        <v>16</v>
      </c>
      <c r="C23" s="5" t="s">
        <v>97</v>
      </c>
      <c r="D23" s="11" t="s">
        <v>118</v>
      </c>
      <c r="E23" s="12" t="s">
        <v>263</v>
      </c>
      <c r="F23" s="13" t="s">
        <v>309</v>
      </c>
    </row>
    <row r="24" spans="1:6" ht="15.75" customHeight="1" x14ac:dyDescent="0.3">
      <c r="B24" s="4" t="s">
        <v>157</v>
      </c>
      <c r="C24" s="10" t="s">
        <v>98</v>
      </c>
      <c r="D24" s="6" t="s">
        <v>119</v>
      </c>
      <c r="E24" s="12" t="s">
        <v>285</v>
      </c>
      <c r="F24" s="8" t="s">
        <v>310</v>
      </c>
    </row>
    <row r="25" spans="1:6" x14ac:dyDescent="0.3">
      <c r="B25" s="10" t="s">
        <v>17</v>
      </c>
      <c r="C25" s="5" t="s">
        <v>99</v>
      </c>
      <c r="D25" s="11" t="s">
        <v>120</v>
      </c>
      <c r="E25" s="7" t="s">
        <v>231</v>
      </c>
      <c r="F25" s="13" t="s">
        <v>311</v>
      </c>
    </row>
    <row r="26" spans="1:6" x14ac:dyDescent="0.3">
      <c r="B26" s="5" t="s">
        <v>18</v>
      </c>
      <c r="C26" s="10" t="s">
        <v>226</v>
      </c>
      <c r="D26" s="6" t="s">
        <v>121</v>
      </c>
      <c r="E26" s="12" t="s">
        <v>249</v>
      </c>
      <c r="F26" s="8" t="s">
        <v>312</v>
      </c>
    </row>
    <row r="27" spans="1:6" x14ac:dyDescent="0.3">
      <c r="B27" s="9" t="s">
        <v>158</v>
      </c>
      <c r="C27" s="5" t="s">
        <v>227</v>
      </c>
      <c r="D27" s="6" t="s">
        <v>122</v>
      </c>
      <c r="E27" s="12" t="s">
        <v>250</v>
      </c>
      <c r="F27" t="e">
        <f>IF(+#REF!="","",+#REF!)</f>
        <v>#REF!</v>
      </c>
    </row>
    <row r="28" spans="1:6" x14ac:dyDescent="0.3">
      <c r="B28" s="5" t="s">
        <v>19</v>
      </c>
      <c r="C28" s="5" t="s">
        <v>228</v>
      </c>
      <c r="D28" s="11" t="s">
        <v>123</v>
      </c>
      <c r="E28" s="12" t="s">
        <v>251</v>
      </c>
      <c r="F28" t="e">
        <f>IF(+#REF!="","",+#REF!)</f>
        <v>#REF!</v>
      </c>
    </row>
    <row r="29" spans="1:6" x14ac:dyDescent="0.3">
      <c r="B29" s="10" t="s">
        <v>20</v>
      </c>
      <c r="C29" s="10" t="s">
        <v>225</v>
      </c>
      <c r="D29" s="6" t="s">
        <v>124</v>
      </c>
      <c r="E29" s="12" t="s">
        <v>252</v>
      </c>
      <c r="F29" t="e">
        <f>IF(+#REF!="","",+#REF!)</f>
        <v>#REF!</v>
      </c>
    </row>
    <row r="30" spans="1:6" x14ac:dyDescent="0.3">
      <c r="B30" s="4" t="s">
        <v>159</v>
      </c>
      <c r="C30" s="5" t="s">
        <v>229</v>
      </c>
      <c r="D30" s="11" t="s">
        <v>125</v>
      </c>
      <c r="E30" s="12" t="s">
        <v>253</v>
      </c>
      <c r="F30" t="e">
        <f>IF(+#REF!="","",+#REF!)</f>
        <v>#REF!</v>
      </c>
    </row>
    <row r="31" spans="1:6" x14ac:dyDescent="0.3">
      <c r="B31" s="10" t="s">
        <v>21</v>
      </c>
      <c r="C31" s="10" t="s">
        <v>219</v>
      </c>
      <c r="D31" s="6" t="s">
        <v>126</v>
      </c>
      <c r="E31" s="12" t="s">
        <v>254</v>
      </c>
      <c r="F31" t="e">
        <f>IF(+#REF!="","",+#REF!)</f>
        <v>#REF!</v>
      </c>
    </row>
    <row r="32" spans="1:6" x14ac:dyDescent="0.3">
      <c r="B32" s="5" t="s">
        <v>22</v>
      </c>
      <c r="C32" s="5" t="s">
        <v>220</v>
      </c>
      <c r="D32" s="6" t="s">
        <v>127</v>
      </c>
      <c r="E32" s="12" t="s">
        <v>255</v>
      </c>
      <c r="F32" t="e">
        <f>IF(+#REF!="","",+#REF!)</f>
        <v>#REF!</v>
      </c>
    </row>
    <row r="33" spans="2:6" ht="13.5" customHeight="1" x14ac:dyDescent="0.3">
      <c r="B33" s="9" t="s">
        <v>160</v>
      </c>
      <c r="C33" s="10" t="s">
        <v>221</v>
      </c>
      <c r="D33" s="11" t="s">
        <v>128</v>
      </c>
      <c r="E33" s="12" t="s">
        <v>256</v>
      </c>
      <c r="F33" t="e">
        <f>IF(+#REF!="","",+#REF!)</f>
        <v>#REF!</v>
      </c>
    </row>
    <row r="34" spans="2:6" x14ac:dyDescent="0.3">
      <c r="B34" s="5" t="s">
        <v>23</v>
      </c>
      <c r="C34" s="5" t="s">
        <v>222</v>
      </c>
      <c r="D34" s="6" t="s">
        <v>129</v>
      </c>
      <c r="E34" s="12" t="s">
        <v>257</v>
      </c>
      <c r="F34" t="e">
        <f>IF(+#REF!="","",+#REF!)</f>
        <v>#REF!</v>
      </c>
    </row>
    <row r="35" spans="2:6" ht="15" customHeight="1" x14ac:dyDescent="0.3">
      <c r="B35" s="10" t="s">
        <v>24</v>
      </c>
      <c r="C35" s="10" t="s">
        <v>223</v>
      </c>
      <c r="D35" s="11" t="s">
        <v>130</v>
      </c>
      <c r="E35" s="12" t="s">
        <v>264</v>
      </c>
      <c r="F35" t="e">
        <f>IF(+#REF!="","",+#REF!)</f>
        <v>#REF!</v>
      </c>
    </row>
    <row r="36" spans="2:6" ht="27" x14ac:dyDescent="0.3">
      <c r="B36" s="14" t="s">
        <v>25</v>
      </c>
      <c r="C36" s="10" t="s">
        <v>224</v>
      </c>
      <c r="D36" s="6" t="s">
        <v>131</v>
      </c>
      <c r="E36" s="12" t="s">
        <v>258</v>
      </c>
      <c r="F36" t="e">
        <f>IF(+#REF!="","",+#REF!)</f>
        <v>#REF!</v>
      </c>
    </row>
    <row r="37" spans="2:6" x14ac:dyDescent="0.3">
      <c r="B37" s="10" t="s">
        <v>26</v>
      </c>
      <c r="C37" s="5"/>
      <c r="D37" s="6" t="s">
        <v>132</v>
      </c>
      <c r="E37" s="12" t="s">
        <v>286</v>
      </c>
      <c r="F37" t="e">
        <f>IF(+#REF!="","",+#REF!)</f>
        <v>#REF!</v>
      </c>
    </row>
    <row r="38" spans="2:6" x14ac:dyDescent="0.3">
      <c r="B38" s="5" t="s">
        <v>27</v>
      </c>
      <c r="C38" s="10"/>
      <c r="D38" s="11" t="s">
        <v>133</v>
      </c>
      <c r="E38" s="12" t="s">
        <v>287</v>
      </c>
      <c r="F38" t="e">
        <f>IF(+#REF!="","",+#REF!)</f>
        <v>#REF!</v>
      </c>
    </row>
    <row r="39" spans="2:6" ht="12.75" customHeight="1" x14ac:dyDescent="0.3">
      <c r="B39" s="9" t="s">
        <v>161</v>
      </c>
      <c r="C39" s="5"/>
      <c r="D39" s="6" t="s">
        <v>134</v>
      </c>
      <c r="E39" s="7" t="s">
        <v>265</v>
      </c>
      <c r="F39" t="e">
        <f>IF(+#REF!="","",+#REF!)</f>
        <v>#REF!</v>
      </c>
    </row>
    <row r="40" spans="2:6" x14ac:dyDescent="0.3">
      <c r="B40" s="5" t="s">
        <v>28</v>
      </c>
      <c r="C40" s="10"/>
      <c r="D40" s="11" t="s">
        <v>100</v>
      </c>
      <c r="E40" s="18" t="s">
        <v>314</v>
      </c>
      <c r="F40" t="e">
        <f>IF(+#REF!="","",+#REF!)</f>
        <v>#REF!</v>
      </c>
    </row>
    <row r="41" spans="2:6" x14ac:dyDescent="0.3">
      <c r="B41" s="10" t="s">
        <v>29</v>
      </c>
      <c r="C41" s="5"/>
      <c r="D41" s="6" t="s">
        <v>101</v>
      </c>
      <c r="E41" s="18" t="s">
        <v>315</v>
      </c>
      <c r="F41" t="e">
        <f>IF(+#REF!="","",+#REF!)</f>
        <v>#REF!</v>
      </c>
    </row>
    <row r="42" spans="2:6" x14ac:dyDescent="0.3">
      <c r="B42" s="5" t="s">
        <v>30</v>
      </c>
      <c r="C42" s="10"/>
      <c r="D42" s="6" t="s">
        <v>102</v>
      </c>
      <c r="E42" s="19" t="s">
        <v>316</v>
      </c>
      <c r="F42" t="e">
        <f>IF(+#REF!="","",+#REF!)</f>
        <v>#REF!</v>
      </c>
    </row>
    <row r="43" spans="2:6" x14ac:dyDescent="0.3">
      <c r="B43" s="9" t="s">
        <v>162</v>
      </c>
      <c r="C43" s="5"/>
      <c r="D43" s="11" t="s">
        <v>135</v>
      </c>
      <c r="E43" s="18" t="s">
        <v>317</v>
      </c>
      <c r="F43" t="e">
        <f>IF(+#REF!="","",+#REF!)</f>
        <v>#REF!</v>
      </c>
    </row>
    <row r="44" spans="2:6" x14ac:dyDescent="0.3">
      <c r="B44" s="5" t="s">
        <v>31</v>
      </c>
      <c r="C44" s="10"/>
      <c r="D44" s="6" t="s">
        <v>136</v>
      </c>
      <c r="E44" s="19" t="s">
        <v>318</v>
      </c>
      <c r="F44" t="e">
        <f>IF(+#REF!="","",+#REF!)</f>
        <v>#REF!</v>
      </c>
    </row>
    <row r="45" spans="2:6" x14ac:dyDescent="0.3">
      <c r="B45" s="10" t="s">
        <v>32</v>
      </c>
      <c r="C45" s="5"/>
      <c r="D45" s="11" t="s">
        <v>137</v>
      </c>
      <c r="E45" s="18" t="s">
        <v>319</v>
      </c>
      <c r="F45" t="e">
        <f>IF(+#REF!="","",+#REF!)</f>
        <v>#REF!</v>
      </c>
    </row>
    <row r="46" spans="2:6" x14ac:dyDescent="0.3">
      <c r="B46" s="4" t="s">
        <v>163</v>
      </c>
      <c r="C46" s="10"/>
      <c r="D46" s="6" t="s">
        <v>138</v>
      </c>
      <c r="E46" s="19" t="s">
        <v>320</v>
      </c>
      <c r="F46" t="e">
        <f>IF(+#REF!="","",+#REF!)</f>
        <v>#REF!</v>
      </c>
    </row>
    <row r="47" spans="2:6" x14ac:dyDescent="0.3">
      <c r="B47" s="10" t="s">
        <v>33</v>
      </c>
      <c r="C47" s="5"/>
      <c r="D47" s="6" t="s">
        <v>139</v>
      </c>
      <c r="E47" s="18" t="s">
        <v>321</v>
      </c>
      <c r="F47" t="e">
        <f>IF(+#REF!="","",+#REF!)</f>
        <v>#REF!</v>
      </c>
    </row>
    <row r="48" spans="2:6" x14ac:dyDescent="0.3">
      <c r="B48" s="4" t="s">
        <v>164</v>
      </c>
      <c r="C48" s="10"/>
      <c r="D48" s="11" t="s">
        <v>140</v>
      </c>
      <c r="E48" s="19" t="s">
        <v>322</v>
      </c>
      <c r="F48" t="e">
        <f>IF(+#REF!="","",+#REF!)</f>
        <v>#REF!</v>
      </c>
    </row>
    <row r="49" spans="2:6" x14ac:dyDescent="0.3">
      <c r="B49" s="10" t="s">
        <v>34</v>
      </c>
      <c r="C49" s="5"/>
      <c r="D49" s="6"/>
      <c r="E49" s="18" t="s">
        <v>323</v>
      </c>
      <c r="F49" t="e">
        <f>IF(+#REF!="","",+#REF!)</f>
        <v>#REF!</v>
      </c>
    </row>
    <row r="50" spans="2:6" x14ac:dyDescent="0.3">
      <c r="B50" s="5" t="s">
        <v>35</v>
      </c>
      <c r="C50" s="10"/>
      <c r="D50" s="11"/>
      <c r="E50" s="19" t="s">
        <v>324</v>
      </c>
      <c r="F50" t="e">
        <f>IF(+#REF!="","",+#REF!)</f>
        <v>#REF!</v>
      </c>
    </row>
    <row r="51" spans="2:6" x14ac:dyDescent="0.3">
      <c r="B51" s="10" t="s">
        <v>36</v>
      </c>
      <c r="C51" s="5"/>
      <c r="D51" s="6"/>
      <c r="E51" s="18" t="s">
        <v>325</v>
      </c>
      <c r="F51" t="e">
        <f>IF(+#REF!="","",+#REF!)</f>
        <v>#REF!</v>
      </c>
    </row>
    <row r="52" spans="2:6" x14ac:dyDescent="0.3">
      <c r="B52" s="4" t="s">
        <v>165</v>
      </c>
      <c r="C52" s="10"/>
      <c r="D52" s="6"/>
      <c r="E52" s="19" t="s">
        <v>326</v>
      </c>
      <c r="F52" t="e">
        <f>IF(+#REF!="","",+#REF!)</f>
        <v>#REF!</v>
      </c>
    </row>
    <row r="53" spans="2:6" x14ac:dyDescent="0.3">
      <c r="B53" s="10" t="s">
        <v>37</v>
      </c>
      <c r="C53" s="5"/>
      <c r="D53" s="11"/>
      <c r="E53" s="18" t="s">
        <v>327</v>
      </c>
      <c r="F53" t="e">
        <f>IF(+#REF!="","",+#REF!)</f>
        <v>#REF!</v>
      </c>
    </row>
    <row r="54" spans="2:6" x14ac:dyDescent="0.3">
      <c r="B54" s="5" t="s">
        <v>38</v>
      </c>
      <c r="C54" s="10"/>
      <c r="D54" s="6"/>
      <c r="E54" s="7" t="s">
        <v>283</v>
      </c>
      <c r="F54" t="e">
        <f>IF(+#REF!="","",+#REF!)</f>
        <v>#REF!</v>
      </c>
    </row>
    <row r="55" spans="2:6" x14ac:dyDescent="0.3">
      <c r="B55" s="10" t="s">
        <v>39</v>
      </c>
      <c r="C55" s="5"/>
      <c r="D55" s="11"/>
      <c r="E55" s="12" t="s">
        <v>266</v>
      </c>
      <c r="F55" t="e">
        <f>IF(+#REF!="","",+#REF!)</f>
        <v>#REF!</v>
      </c>
    </row>
    <row r="56" spans="2:6" x14ac:dyDescent="0.3">
      <c r="B56" s="5" t="s">
        <v>40</v>
      </c>
      <c r="C56" s="10"/>
      <c r="D56" s="6"/>
      <c r="E56" s="12" t="s">
        <v>267</v>
      </c>
      <c r="F56" t="e">
        <f>IF(+#REF!="","",+#REF!)</f>
        <v>#REF!</v>
      </c>
    </row>
    <row r="57" spans="2:6" x14ac:dyDescent="0.3">
      <c r="B57" s="10" t="s">
        <v>41</v>
      </c>
      <c r="C57" s="5"/>
      <c r="D57" s="6"/>
      <c r="E57" s="12" t="s">
        <v>268</v>
      </c>
      <c r="F57" t="e">
        <f>IF(+#REF!="","",+#REF!)</f>
        <v>#REF!</v>
      </c>
    </row>
    <row r="58" spans="2:6" x14ac:dyDescent="0.3">
      <c r="B58" s="4" t="s">
        <v>166</v>
      </c>
      <c r="C58" s="10"/>
      <c r="D58" s="11"/>
      <c r="E58" s="12" t="s">
        <v>269</v>
      </c>
      <c r="F58" t="e">
        <f>IF(+#REF!="","",+#REF!)</f>
        <v>#REF!</v>
      </c>
    </row>
    <row r="59" spans="2:6" x14ac:dyDescent="0.3">
      <c r="B59" s="10" t="s">
        <v>42</v>
      </c>
      <c r="C59" s="20" t="s">
        <v>179</v>
      </c>
      <c r="D59" s="6"/>
      <c r="E59" s="12" t="s">
        <v>270</v>
      </c>
      <c r="F59" t="e">
        <f>IF(+#REF!="","",+#REF!)</f>
        <v>#REF!</v>
      </c>
    </row>
    <row r="60" spans="2:6" x14ac:dyDescent="0.3">
      <c r="B60" s="5" t="s">
        <v>43</v>
      </c>
      <c r="C60" s="21" t="s">
        <v>178</v>
      </c>
      <c r="D60" s="11"/>
      <c r="E60" s="12" t="s">
        <v>271</v>
      </c>
      <c r="F60" t="e">
        <f>IF(+#REF!="","",+#REF!)</f>
        <v>#REF!</v>
      </c>
    </row>
    <row r="61" spans="2:6" x14ac:dyDescent="0.3">
      <c r="B61" s="9" t="s">
        <v>167</v>
      </c>
      <c r="C61" s="21" t="s">
        <v>180</v>
      </c>
      <c r="D61" s="6"/>
      <c r="E61" s="12" t="s">
        <v>272</v>
      </c>
      <c r="F61" t="e">
        <f>IF(+#REF!="","",+#REF!)</f>
        <v>#REF!</v>
      </c>
    </row>
    <row r="62" spans="2:6" x14ac:dyDescent="0.3">
      <c r="B62" s="5" t="s">
        <v>44</v>
      </c>
      <c r="C62" s="21" t="s">
        <v>181</v>
      </c>
      <c r="D62" s="6"/>
      <c r="E62" s="12" t="s">
        <v>273</v>
      </c>
      <c r="F62" t="e">
        <f>IF(+#REF!="","",+#REF!)</f>
        <v>#REF!</v>
      </c>
    </row>
    <row r="63" spans="2:6" x14ac:dyDescent="0.3">
      <c r="B63" s="10" t="s">
        <v>45</v>
      </c>
      <c r="C63" s="21" t="s">
        <v>182</v>
      </c>
      <c r="D63" s="11"/>
      <c r="E63" s="12" t="s">
        <v>274</v>
      </c>
      <c r="F63" t="e">
        <f>IF(+#REF!="","",+#REF!)</f>
        <v>#REF!</v>
      </c>
    </row>
    <row r="64" spans="2:6" x14ac:dyDescent="0.3">
      <c r="B64" s="5" t="s">
        <v>46</v>
      </c>
      <c r="C64" s="21" t="s">
        <v>183</v>
      </c>
      <c r="D64" s="6"/>
      <c r="E64" s="12" t="s">
        <v>275</v>
      </c>
      <c r="F64" t="e">
        <f>IF(+#REF!="","",+#REF!)</f>
        <v>#REF!</v>
      </c>
    </row>
    <row r="65" spans="2:6" x14ac:dyDescent="0.3">
      <c r="B65" s="10" t="s">
        <v>47</v>
      </c>
      <c r="C65" s="21" t="s">
        <v>184</v>
      </c>
      <c r="D65" s="11"/>
      <c r="E65" s="12" t="s">
        <v>276</v>
      </c>
      <c r="F65" t="e">
        <f>IF(+#REF!="","",+#REF!)</f>
        <v>#REF!</v>
      </c>
    </row>
    <row r="66" spans="2:6" x14ac:dyDescent="0.3">
      <c r="B66" s="4" t="s">
        <v>168</v>
      </c>
      <c r="C66" s="21" t="s">
        <v>185</v>
      </c>
      <c r="D66" s="6"/>
      <c r="E66" s="22" t="s">
        <v>232</v>
      </c>
      <c r="F66" t="e">
        <f>IF(+#REF!="","",+#REF!)</f>
        <v>#REF!</v>
      </c>
    </row>
    <row r="67" spans="2:6" x14ac:dyDescent="0.3">
      <c r="B67" s="10" t="s">
        <v>48</v>
      </c>
      <c r="C67" s="21" t="s">
        <v>186</v>
      </c>
      <c r="D67" s="6"/>
      <c r="E67" s="12" t="s">
        <v>277</v>
      </c>
      <c r="F67" t="e">
        <f>IF(+#REF!="","",+#REF!)</f>
        <v>#REF!</v>
      </c>
    </row>
    <row r="68" spans="2:6" x14ac:dyDescent="0.3">
      <c r="B68" s="5" t="s">
        <v>49</v>
      </c>
      <c r="C68" s="23"/>
      <c r="D68" s="11"/>
      <c r="E68" s="12" t="s">
        <v>278</v>
      </c>
      <c r="F68" t="e">
        <f>IF(+#REF!="","",+#REF!)</f>
        <v>#REF!</v>
      </c>
    </row>
    <row r="69" spans="2:6" x14ac:dyDescent="0.3">
      <c r="B69" s="9" t="s">
        <v>169</v>
      </c>
      <c r="C69" s="24"/>
      <c r="D69" s="6"/>
      <c r="E69" s="12" t="s">
        <v>279</v>
      </c>
      <c r="F69" t="e">
        <f>IF(+#REF!="","",+#REF!)</f>
        <v>#REF!</v>
      </c>
    </row>
    <row r="70" spans="2:6" ht="108" x14ac:dyDescent="0.3">
      <c r="B70" s="14" t="s">
        <v>67</v>
      </c>
      <c r="C70" s="25"/>
      <c r="D70" s="11"/>
      <c r="E70" s="12" t="s">
        <v>280</v>
      </c>
      <c r="F70" t="e">
        <f>IF(+#REF!="","",+#REF!)</f>
        <v>#REF!</v>
      </c>
    </row>
    <row r="71" spans="2:6" x14ac:dyDescent="0.3">
      <c r="B71" s="9" t="s">
        <v>170</v>
      </c>
      <c r="C71" s="24" t="s">
        <v>187</v>
      </c>
      <c r="D71" s="6"/>
      <c r="E71" s="12" t="s">
        <v>281</v>
      </c>
      <c r="F71" t="e">
        <f>IF(+#REF!="","",+#REF!)</f>
        <v>#REF!</v>
      </c>
    </row>
    <row r="72" spans="2:6" x14ac:dyDescent="0.3">
      <c r="B72" s="5" t="s">
        <v>50</v>
      </c>
      <c r="C72" s="24" t="s">
        <v>188</v>
      </c>
      <c r="D72" s="6"/>
      <c r="E72" s="12" t="s">
        <v>282</v>
      </c>
      <c r="F72" t="e">
        <f>IF(+#REF!="","",+#REF!)</f>
        <v>#REF!</v>
      </c>
    </row>
    <row r="73" spans="2:6" x14ac:dyDescent="0.3">
      <c r="B73" s="10" t="s">
        <v>51</v>
      </c>
      <c r="C73" s="24" t="s">
        <v>189</v>
      </c>
      <c r="D73" s="11"/>
      <c r="E73" s="12"/>
      <c r="F73" t="e">
        <f>IF(+#REF!="","",+#REF!)</f>
        <v>#REF!</v>
      </c>
    </row>
    <row r="74" spans="2:6" x14ac:dyDescent="0.3">
      <c r="B74" s="5" t="s">
        <v>52</v>
      </c>
      <c r="C74" s="24" t="s">
        <v>190</v>
      </c>
      <c r="D74" s="6"/>
      <c r="E74" s="12"/>
      <c r="F74" t="e">
        <f>IF(+#REF!="","",+#REF!)</f>
        <v>#REF!</v>
      </c>
    </row>
    <row r="75" spans="2:6" x14ac:dyDescent="0.3">
      <c r="B75" s="9" t="s">
        <v>171</v>
      </c>
      <c r="C75" s="24" t="s">
        <v>191</v>
      </c>
      <c r="D75" s="11"/>
      <c r="F75" t="e">
        <f>IF(+#REF!="","",+#REF!)</f>
        <v>#REF!</v>
      </c>
    </row>
    <row r="76" spans="2:6" x14ac:dyDescent="0.3">
      <c r="B76" s="5" t="s">
        <v>53</v>
      </c>
      <c r="C76" s="24" t="s">
        <v>192</v>
      </c>
      <c r="E76" s="27" t="s">
        <v>330</v>
      </c>
      <c r="F76" t="e">
        <f>IF(+#REF!="","",+#REF!)</f>
        <v>#REF!</v>
      </c>
    </row>
    <row r="77" spans="2:6" x14ac:dyDescent="0.3">
      <c r="B77" s="10" t="s">
        <v>54</v>
      </c>
      <c r="C77" s="24" t="s">
        <v>193</v>
      </c>
    </row>
    <row r="78" spans="2:6" x14ac:dyDescent="0.3">
      <c r="B78" s="4" t="s">
        <v>172</v>
      </c>
      <c r="C78" s="24" t="s">
        <v>194</v>
      </c>
    </row>
    <row r="79" spans="2:6" x14ac:dyDescent="0.3">
      <c r="B79" s="10" t="s">
        <v>55</v>
      </c>
      <c r="C79" s="24" t="s">
        <v>195</v>
      </c>
    </row>
    <row r="80" spans="2:6" x14ac:dyDescent="0.3">
      <c r="B80" s="5" t="s">
        <v>56</v>
      </c>
      <c r="C80" s="24" t="s">
        <v>196</v>
      </c>
    </row>
    <row r="81" spans="2:3" x14ac:dyDescent="0.3">
      <c r="B81" s="10" t="s">
        <v>57</v>
      </c>
      <c r="C81" s="24" t="s">
        <v>197</v>
      </c>
    </row>
    <row r="82" spans="2:3" ht="27" x14ac:dyDescent="0.3">
      <c r="B82" s="14" t="s">
        <v>58</v>
      </c>
      <c r="C82" s="24" t="s">
        <v>198</v>
      </c>
    </row>
    <row r="83" spans="2:3" x14ac:dyDescent="0.3">
      <c r="B83" s="9" t="s">
        <v>173</v>
      </c>
      <c r="C83" s="24" t="s">
        <v>199</v>
      </c>
    </row>
    <row r="84" spans="2:3" x14ac:dyDescent="0.3">
      <c r="B84" s="5" t="s">
        <v>59</v>
      </c>
      <c r="C84" s="24" t="s">
        <v>200</v>
      </c>
    </row>
    <row r="85" spans="2:3" x14ac:dyDescent="0.3">
      <c r="B85" s="10" t="s">
        <v>77</v>
      </c>
      <c r="C85" s="24" t="s">
        <v>201</v>
      </c>
    </row>
    <row r="86" spans="2:3" ht="27" x14ac:dyDescent="0.3">
      <c r="B86" s="14" t="s">
        <v>60</v>
      </c>
      <c r="C86" s="24" t="s">
        <v>202</v>
      </c>
    </row>
    <row r="87" spans="2:3" x14ac:dyDescent="0.3">
      <c r="B87" s="10" t="s">
        <v>61</v>
      </c>
      <c r="C87" s="24" t="s">
        <v>203</v>
      </c>
    </row>
    <row r="88" spans="2:3" x14ac:dyDescent="0.3">
      <c r="B88" s="14" t="s">
        <v>62</v>
      </c>
      <c r="C88" s="24" t="s">
        <v>204</v>
      </c>
    </row>
    <row r="89" spans="2:3" x14ac:dyDescent="0.3">
      <c r="B89" s="9" t="s">
        <v>174</v>
      </c>
      <c r="C89" s="24" t="s">
        <v>205</v>
      </c>
    </row>
    <row r="90" spans="2:3" ht="25.5" customHeight="1" x14ac:dyDescent="0.3">
      <c r="B90" s="14" t="s">
        <v>63</v>
      </c>
      <c r="C90" s="24" t="s">
        <v>206</v>
      </c>
    </row>
    <row r="91" spans="2:3" ht="27" x14ac:dyDescent="0.3">
      <c r="B91" s="16" t="s">
        <v>64</v>
      </c>
      <c r="C91" s="24" t="s">
        <v>207</v>
      </c>
    </row>
    <row r="92" spans="2:3" ht="54" x14ac:dyDescent="0.3">
      <c r="B92" s="14" t="s">
        <v>66</v>
      </c>
      <c r="C92" s="24" t="s">
        <v>208</v>
      </c>
    </row>
    <row r="93" spans="2:3" ht="27" x14ac:dyDescent="0.3">
      <c r="B93" s="16" t="s">
        <v>65</v>
      </c>
      <c r="C93" s="24" t="s">
        <v>209</v>
      </c>
    </row>
    <row r="94" spans="2:3" x14ac:dyDescent="0.3">
      <c r="B94" s="1"/>
      <c r="C94" s="24" t="s">
        <v>210</v>
      </c>
    </row>
    <row r="95" spans="2:3" x14ac:dyDescent="0.3">
      <c r="C95" s="24" t="s">
        <v>211</v>
      </c>
    </row>
    <row r="96" spans="2:3" x14ac:dyDescent="0.3">
      <c r="C96" s="24" t="s">
        <v>212</v>
      </c>
    </row>
    <row r="97" spans="3:3" x14ac:dyDescent="0.3">
      <c r="C97" s="24" t="s">
        <v>213</v>
      </c>
    </row>
    <row r="98" spans="3:3" x14ac:dyDescent="0.3">
      <c r="C98" s="24" t="s">
        <v>214</v>
      </c>
    </row>
    <row r="99" spans="3:3" x14ac:dyDescent="0.3">
      <c r="C99" s="24" t="s">
        <v>215</v>
      </c>
    </row>
    <row r="100" spans="3:3" x14ac:dyDescent="0.3">
      <c r="C100" s="24" t="s">
        <v>216</v>
      </c>
    </row>
    <row r="101" spans="3:3" x14ac:dyDescent="0.3">
      <c r="C101" s="24" t="s">
        <v>217</v>
      </c>
    </row>
    <row r="102" spans="3:3" x14ac:dyDescent="0.3">
      <c r="C102" s="24" t="s">
        <v>218</v>
      </c>
    </row>
    <row r="103" spans="3:3" x14ac:dyDescent="0.3">
      <c r="C103" s="24"/>
    </row>
    <row r="104" spans="3:3" x14ac:dyDescent="0.3">
      <c r="C104" s="24"/>
    </row>
    <row r="105" spans="3:3" x14ac:dyDescent="0.3">
      <c r="C105" s="24"/>
    </row>
    <row r="106" spans="3:3" x14ac:dyDescent="0.3">
      <c r="C106" s="24"/>
    </row>
    <row r="107" spans="3:3" x14ac:dyDescent="0.3">
      <c r="C107" s="24"/>
    </row>
    <row r="108" spans="3:3" x14ac:dyDescent="0.3">
      <c r="C108" s="24"/>
    </row>
    <row r="109" spans="3:3" x14ac:dyDescent="0.3">
      <c r="C109" s="24"/>
    </row>
    <row r="110" spans="3:3" x14ac:dyDescent="0.3">
      <c r="C110" s="24"/>
    </row>
  </sheetData>
  <sheetProtection algorithmName="SHA-512" hashValue="TW1cRyt1aCq1xANIttqB3xwKGjHYXMDZGvynBoXzmyw8mkbZtDr9ipja0uCD6pfT7S59SrTc9F9v3vpZ7JwODw==" saltValue="oyFhciZ9cyUT18UmqVfOgA=="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6CD18CD-13F4-472B-B1AB-DDBE2AC449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Dossier élève, apprenti</vt:lpstr>
      <vt:lpstr>EP1</vt:lpstr>
      <vt:lpstr>EP2 Grille</vt:lpstr>
      <vt:lpstr>Evaluation-CCF</vt:lpstr>
      <vt:lpstr> EP1 Epreuve</vt:lpstr>
      <vt:lpstr>EP2 Epreuve</vt:lpstr>
      <vt:lpstr>LISTES</vt:lpstr>
      <vt:lpstr>CIP</vt:lpstr>
      <vt:lpstr>COMP</vt:lpstr>
      <vt:lpstr>TravailDemandé</vt:lpstr>
      <vt:lpstr>' EP1 Epreuve'!Zone_d_impression</vt:lpstr>
      <vt:lpstr>'Dossier élève, apprenti'!Zone_d_impression</vt:lpstr>
      <vt:lpstr>'EP1'!Zone_d_impression</vt:lpstr>
      <vt:lpstr>'EP2 Epreuve'!Zone_d_impression</vt:lpstr>
      <vt:lpstr>'EP2 Grille'!Zone_d_impression</vt:lpstr>
      <vt:lpstr>'Evaluation-CCF'!Zone_d_impression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aepe</dc:title>
  <dc:creator>AD-MFB-MP</dc:creator>
  <cp:lastModifiedBy>Outkina Valentina</cp:lastModifiedBy>
  <cp:lastPrinted>2024-09-16T09:04:44Z</cp:lastPrinted>
  <dcterms:created xsi:type="dcterms:W3CDTF">2016-03-14T07:51:57Z</dcterms:created>
  <dcterms:modified xsi:type="dcterms:W3CDTF">2024-11-01T12:24:23Z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TC028023699991</vt:lpwstr>
  </property>
</Properties>
</file>